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cuments\"/>
    </mc:Choice>
  </mc:AlternateContent>
  <bookViews>
    <workbookView xWindow="0" yWindow="0" windowWidth="20490" windowHeight="7650"/>
  </bookViews>
  <sheets>
    <sheet name="RekapItkott" sheetId="1" r:id="rId1"/>
  </sheets>
  <definedNames>
    <definedName name="_xlnm._FilterDatabase" localSheetId="0" hidden="1">RekapItkott!$A$5:$M$233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33" i="1" l="1"/>
  <c r="L232" i="1"/>
  <c r="M232" i="1" s="1"/>
  <c r="L231" i="1"/>
  <c r="L230" i="1"/>
  <c r="K229" i="1"/>
  <c r="L229" i="1" s="1"/>
  <c r="L227" i="1" s="1"/>
  <c r="L228" i="1"/>
  <c r="H226" i="1"/>
  <c r="L225" i="1"/>
  <c r="L224" i="1"/>
  <c r="L223" i="1"/>
  <c r="K222" i="1"/>
  <c r="L222" i="1" s="1"/>
  <c r="L221" i="1" s="1"/>
  <c r="M221" i="1" s="1"/>
  <c r="L220" i="1"/>
  <c r="L219" i="1"/>
  <c r="L218" i="1"/>
  <c r="L217" i="1"/>
  <c r="L216" i="1"/>
  <c r="K216" i="1"/>
  <c r="K215" i="1" s="1"/>
  <c r="L215" i="1" s="1"/>
  <c r="L214" i="1" s="1"/>
  <c r="M214" i="1" s="1"/>
  <c r="L213" i="1"/>
  <c r="L212" i="1"/>
  <c r="L211" i="1"/>
  <c r="K210" i="1"/>
  <c r="K209" i="1" s="1"/>
  <c r="L209" i="1" s="1"/>
  <c r="L208" i="1" s="1"/>
  <c r="H207" i="1"/>
  <c r="L206" i="1"/>
  <c r="L205" i="1" s="1"/>
  <c r="M205" i="1" s="1"/>
  <c r="L204" i="1"/>
  <c r="L203" i="1" s="1"/>
  <c r="M203" i="1" s="1"/>
  <c r="L202" i="1"/>
  <c r="L201" i="1" s="1"/>
  <c r="M201" i="1" s="1"/>
  <c r="K200" i="1"/>
  <c r="K198" i="1" s="1"/>
  <c r="L199" i="1"/>
  <c r="L197" i="1"/>
  <c r="L196" i="1"/>
  <c r="K195" i="1"/>
  <c r="L195" i="1" s="1"/>
  <c r="L194" i="1"/>
  <c r="L193" i="1"/>
  <c r="L192" i="1"/>
  <c r="L191" i="1"/>
  <c r="L190" i="1"/>
  <c r="L189" i="1"/>
  <c r="L188" i="1"/>
  <c r="H186" i="1"/>
  <c r="L185" i="1"/>
  <c r="L184" i="1"/>
  <c r="L183" i="1"/>
  <c r="K182" i="1"/>
  <c r="L182" i="1" s="1"/>
  <c r="L181" i="1" s="1"/>
  <c r="M181" i="1" s="1"/>
  <c r="L180" i="1"/>
  <c r="L179" i="1" s="1"/>
  <c r="M179" i="1" s="1"/>
  <c r="L178" i="1"/>
  <c r="L177" i="1"/>
  <c r="L176" i="1" s="1"/>
  <c r="M176" i="1" s="1"/>
  <c r="H176" i="1"/>
  <c r="L175" i="1"/>
  <c r="L174" i="1"/>
  <c r="L173" i="1"/>
  <c r="L171" i="1"/>
  <c r="L169" i="1" s="1"/>
  <c r="M169" i="1" s="1"/>
  <c r="L170" i="1"/>
  <c r="L168" i="1"/>
  <c r="L167" i="1" s="1"/>
  <c r="H166" i="1"/>
  <c r="L165" i="1"/>
  <c r="L164" i="1" s="1"/>
  <c r="H163" i="1"/>
  <c r="L162" i="1"/>
  <c r="L161" i="1"/>
  <c r="K160" i="1"/>
  <c r="L160" i="1" s="1"/>
  <c r="L159" i="1"/>
  <c r="H157" i="1"/>
  <c r="L156" i="1"/>
  <c r="L155" i="1" s="1"/>
  <c r="M155" i="1" s="1"/>
  <c r="L154" i="1"/>
  <c r="L153" i="1"/>
  <c r="M153" i="1" s="1"/>
  <c r="L152" i="1"/>
  <c r="L151" i="1"/>
  <c r="K150" i="1"/>
  <c r="L150" i="1" s="1"/>
  <c r="L149" i="1"/>
  <c r="L148" i="1"/>
  <c r="K147" i="1"/>
  <c r="L147" i="1" s="1"/>
  <c r="H145" i="1"/>
  <c r="H144" i="1"/>
  <c r="L143" i="1"/>
  <c r="L141" i="1" s="1"/>
  <c r="M141" i="1" s="1"/>
  <c r="L142" i="1"/>
  <c r="L140" i="1"/>
  <c r="L139" i="1"/>
  <c r="L138" i="1"/>
  <c r="L136" i="1"/>
  <c r="L135" i="1"/>
  <c r="L134" i="1"/>
  <c r="L133" i="1"/>
  <c r="L131" i="1"/>
  <c r="L130" i="1"/>
  <c r="L129" i="1"/>
  <c r="L128" i="1"/>
  <c r="L127" i="1"/>
  <c r="L126" i="1"/>
  <c r="L124" i="1"/>
  <c r="L121" i="1" s="1"/>
  <c r="L123" i="1"/>
  <c r="L122" i="1"/>
  <c r="H120" i="1"/>
  <c r="L119" i="1"/>
  <c r="L116" i="1" s="1"/>
  <c r="M116" i="1" s="1"/>
  <c r="L118" i="1"/>
  <c r="L117" i="1"/>
  <c r="L115" i="1"/>
  <c r="L114" i="1"/>
  <c r="L113" i="1"/>
  <c r="L112" i="1"/>
  <c r="L110" i="1"/>
  <c r="L109" i="1" s="1"/>
  <c r="M109" i="1" s="1"/>
  <c r="L108" i="1"/>
  <c r="L107" i="1"/>
  <c r="L106" i="1"/>
  <c r="L104" i="1"/>
  <c r="L103" i="1"/>
  <c r="L102" i="1"/>
  <c r="L101" i="1"/>
  <c r="L100" i="1"/>
  <c r="L99" i="1"/>
  <c r="L98" i="1" s="1"/>
  <c r="M98" i="1" s="1"/>
  <c r="L97" i="1"/>
  <c r="L96" i="1"/>
  <c r="L95" i="1"/>
  <c r="L94" i="1"/>
  <c r="L93" i="1" s="1"/>
  <c r="H92" i="1"/>
  <c r="L91" i="1"/>
  <c r="L90" i="1"/>
  <c r="L88" i="1"/>
  <c r="L87" i="1"/>
  <c r="L86" i="1"/>
  <c r="L85" i="1"/>
  <c r="L84" i="1"/>
  <c r="L83" i="1"/>
  <c r="H81" i="1"/>
  <c r="L80" i="1"/>
  <c r="L79" i="1" s="1"/>
  <c r="M79" i="1" s="1"/>
  <c r="L78" i="1"/>
  <c r="L77" i="1"/>
  <c r="L76" i="1" s="1"/>
  <c r="M76" i="1" s="1"/>
  <c r="L75" i="1"/>
  <c r="L74" i="1"/>
  <c r="L73" i="1" s="1"/>
  <c r="M73" i="1" s="1"/>
  <c r="L72" i="1"/>
  <c r="L71" i="1"/>
  <c r="L70" i="1"/>
  <c r="L69" i="1"/>
  <c r="L68" i="1"/>
  <c r="L67" i="1"/>
  <c r="L65" i="1"/>
  <c r="L64" i="1"/>
  <c r="L63" i="1" s="1"/>
  <c r="M63" i="1" s="1"/>
  <c r="L62" i="1"/>
  <c r="L61" i="1"/>
  <c r="L60" i="1"/>
  <c r="L59" i="1" s="1"/>
  <c r="H58" i="1"/>
  <c r="L57" i="1"/>
  <c r="L56" i="1"/>
  <c r="L55" i="1" s="1"/>
  <c r="M55" i="1" s="1"/>
  <c r="L54" i="1"/>
  <c r="L53" i="1"/>
  <c r="L52" i="1"/>
  <c r="L51" i="1"/>
  <c r="L50" i="1"/>
  <c r="L49" i="1"/>
  <c r="L48" i="1"/>
  <c r="L47" i="1"/>
  <c r="L46" i="1"/>
  <c r="L45" i="1"/>
  <c r="H44" i="1"/>
  <c r="L43" i="1"/>
  <c r="L42" i="1"/>
  <c r="L40" i="1"/>
  <c r="L39" i="1"/>
  <c r="L38" i="1"/>
  <c r="L37" i="1"/>
  <c r="L36" i="1"/>
  <c r="L35" i="1"/>
  <c r="L34" i="1"/>
  <c r="L33" i="1"/>
  <c r="L32" i="1"/>
  <c r="L30" i="1" s="1"/>
  <c r="L31" i="1"/>
  <c r="H29" i="1"/>
  <c r="L28" i="1"/>
  <c r="L27" i="1"/>
  <c r="L26" i="1" s="1"/>
  <c r="H25" i="1"/>
  <c r="L24" i="1"/>
  <c r="L23" i="1"/>
  <c r="L22" i="1" s="1"/>
  <c r="M22" i="1" s="1"/>
  <c r="L21" i="1"/>
  <c r="L20" i="1"/>
  <c r="L19" i="1"/>
  <c r="L18" i="1"/>
  <c r="L16" i="1"/>
  <c r="L13" i="1" s="1"/>
  <c r="M13" i="1" s="1"/>
  <c r="L15" i="1"/>
  <c r="L14" i="1"/>
  <c r="L12" i="1"/>
  <c r="L11" i="1"/>
  <c r="L10" i="1"/>
  <c r="H8" i="1"/>
  <c r="L89" i="1" l="1"/>
  <c r="M89" i="1" s="1"/>
  <c r="L17" i="1"/>
  <c r="M17" i="1" s="1"/>
  <c r="L41" i="1"/>
  <c r="M41" i="1" s="1"/>
  <c r="L66" i="1"/>
  <c r="M66" i="1" s="1"/>
  <c r="L105" i="1"/>
  <c r="M105" i="1" s="1"/>
  <c r="L111" i="1"/>
  <c r="M111" i="1" s="1"/>
  <c r="L125" i="1"/>
  <c r="M125" i="1" s="1"/>
  <c r="L158" i="1"/>
  <c r="L200" i="1"/>
  <c r="H7" i="1"/>
  <c r="H6" i="1" s="1"/>
  <c r="L187" i="1"/>
  <c r="M187" i="1" s="1"/>
  <c r="L9" i="1"/>
  <c r="L82" i="1"/>
  <c r="L137" i="1"/>
  <c r="M137" i="1" s="1"/>
  <c r="L146" i="1"/>
  <c r="M146" i="1" s="1"/>
  <c r="L172" i="1"/>
  <c r="M172" i="1" s="1"/>
  <c r="L132" i="1"/>
  <c r="M132" i="1" s="1"/>
  <c r="M59" i="1"/>
  <c r="L58" i="1"/>
  <c r="M58" i="1" s="1"/>
  <c r="M9" i="1"/>
  <c r="L157" i="1"/>
  <c r="M157" i="1" s="1"/>
  <c r="M158" i="1"/>
  <c r="L163" i="1"/>
  <c r="M163" i="1" s="1"/>
  <c r="M164" i="1"/>
  <c r="L81" i="1"/>
  <c r="M81" i="1" s="1"/>
  <c r="M82" i="1"/>
  <c r="M26" i="1"/>
  <c r="L25" i="1"/>
  <c r="M25" i="1" s="1"/>
  <c r="M30" i="1"/>
  <c r="L44" i="1"/>
  <c r="M44" i="1" s="1"/>
  <c r="M121" i="1"/>
  <c r="L166" i="1"/>
  <c r="M166" i="1" s="1"/>
  <c r="L207" i="1"/>
  <c r="M207" i="1" s="1"/>
  <c r="M208" i="1"/>
  <c r="L226" i="1"/>
  <c r="M226" i="1" s="1"/>
  <c r="M227" i="1"/>
  <c r="L186" i="1"/>
  <c r="M186" i="1" s="1"/>
  <c r="M45" i="1"/>
  <c r="M93" i="1"/>
  <c r="M177" i="1"/>
  <c r="M167" i="1"/>
  <c r="L210" i="1"/>
  <c r="L29" i="1" l="1"/>
  <c r="M29" i="1" s="1"/>
  <c r="L8" i="1"/>
  <c r="L120" i="1"/>
  <c r="M120" i="1" s="1"/>
  <c r="L92" i="1"/>
  <c r="M92" i="1" s="1"/>
  <c r="L145" i="1"/>
  <c r="M8" i="1"/>
  <c r="M145" i="1"/>
  <c r="L144" i="1"/>
  <c r="M144" i="1" s="1"/>
  <c r="L7" i="1" l="1"/>
  <c r="M7" i="1"/>
  <c r="L6" i="1"/>
  <c r="M6" i="1" s="1"/>
</calcChain>
</file>

<file path=xl/sharedStrings.xml><?xml version="1.0" encoding="utf-8"?>
<sst xmlns="http://schemas.openxmlformats.org/spreadsheetml/2006/main" count="841" uniqueCount="383">
  <si>
    <t>Penilaian</t>
  </si>
  <si>
    <t>Nilai Max</t>
  </si>
  <si>
    <t>Penjelasan</t>
  </si>
  <si>
    <t>Pilihan Jawaban</t>
  </si>
  <si>
    <t>Jawaban</t>
  </si>
  <si>
    <t>Nilai</t>
  </si>
  <si>
    <t xml:space="preserve"> %</t>
  </si>
  <si>
    <t>A.</t>
  </si>
  <si>
    <t>PENGUNGKIT</t>
  </si>
  <si>
    <t>I.</t>
  </si>
  <si>
    <t>PEMENUHAN</t>
  </si>
  <si>
    <t>MANAJEMEN PERUBAHAN</t>
  </si>
  <si>
    <t>i.</t>
  </si>
  <si>
    <t>Tim Reformasi Birokrasi</t>
  </si>
  <si>
    <t>a.</t>
  </si>
  <si>
    <t>Tim Reformasi Birokrasi/Penanggung jawab Reformasi Birokrasi unit kerja telah dibentuk</t>
  </si>
  <si>
    <t>a. Telah membentuk Tim Reformasi Birokrasi/Penanggung jawab Reformasi Birokrasi unit kerja sesuai kebutuhan organisasi
b. Telah membentuk Tim Reformasi Birokrasi/Penanggung jawab Reformasi Birokrasi unit kerja namun tanpa ketetapan formal
c. Belum membentuk Tim Reformasi Birokrasi/Penanggung jawab Reformasi Birokrasi unit kerja</t>
  </si>
  <si>
    <t>A/B/C</t>
  </si>
  <si>
    <t>A</t>
  </si>
  <si>
    <t>b.</t>
  </si>
  <si>
    <t>Tim Reformasi Birokrasi/Penanggung jawab Reformasi Birokrasi unit kerja telah melaksanakan tugas sesuai rencana kerja</t>
  </si>
  <si>
    <t>a. Seluruh tugas telah dilaksanakan oleh Tim Reformasi Birokrasi/Penanggung jawab Reformasi Birokrasi unit kerja sesuai dengan rencana kerja
b. Sebagian besar tugas telah dilaksanakan oleh Tim Reformasi Birokrasi/Penanggung jawab Reformasi Birokrasi unit kerja sesuai dengan rencana kerja
c. Sebagian kecil tugas telah dilaksanakan oleh Tim Reformasi Birokrasi/Penanggung jawab Reformasi Birokrasi unit kerja sesuai dengan rencana kerja
d. Belum ada tugas yang dilaksanakan oleh Tim Reformasi Birokrasi/Penanggung jawab Reformasi Birokrasi unit kerja sesuai dengan rencana kerja</t>
  </si>
  <si>
    <t>A/B/C/D</t>
  </si>
  <si>
    <t>c.</t>
  </si>
  <si>
    <t>Tim Reformasi Birokrasi/Penanggung jawab Reformasi Birokras unit kerja telah melakukan monitoring dan evaluasi rencana kerja, dan hasil evaluasi telah ditindaklanjuti</t>
  </si>
  <si>
    <t>a. Seluruh rencana kerja telah dimonitoring dan di evaluasi, dan hasil evaluasi telah ditindaklanjuti 
b. Sebagian besar rencana kerja telah dimonitoring dan di evaluasi, dan hasil evaluasi telah ditindaklanjuti
c. Sebagian kecil rencana kerja telah dimonitoring dan di evaluasi, dan hasil evaluasi telah ditindaklanjuti
d. Rencana kerja belum dimonitoring dan di evaluasi</t>
  </si>
  <si>
    <t>ii.</t>
  </si>
  <si>
    <t>Road Map Reformasi Birokrasi</t>
  </si>
  <si>
    <t>Rencana Kerja Reformasi Unit Kerja telah disusun dan diformalkan</t>
  </si>
  <si>
    <t>Ya/Tidak</t>
  </si>
  <si>
    <t>Ya</t>
  </si>
  <si>
    <t>Telah terdapat sosialisasi/internalisasi Road Map/Rencana Kerja Reformasi Birokrasi unit kerja kepada anggota organisasi</t>
  </si>
  <si>
    <t>a. Seluruh anggota organisasi telah mendapatkan sosialisasi dan internalisasi Rencana Kerja Reformasi Birokrasi
b. Sebagian besar anggota organisasi telah mendapatkan sosialisasi dan internalisasi Rencana Kerja Reformasi Birokrasi
c. Sebagian kecil anggota organisasi telah mendapatkan sosialisasi dan internalisasi Rencana Kerja Reformasi Birokrasi
d. Belum ada anggota organisasi yang mendapatkan sosialisasi dan internalisasi Rencana Kerja Reformasi Birokrasi</t>
  </si>
  <si>
    <t>Rencana Kerja Reformasi Birokrasi unit kerja selaras dengan Road Map</t>
  </si>
  <si>
    <t>a. Rencana Kerja telah menyajikan prioritas perbaikan, target waktu, penanggungjawab, dan telah diformalkan serta telah selaras dengan Road Map
b.  Rencana Kerja telah menyajikan prioritas perbaikan, target waktu, penanggungjawab, dan telah diformalkan, namun belum selaras dengan Road Map 
c. Rencana Kerja belum menyajikan prioritas perbaikan, target waktu, dan penanggungjawab</t>
  </si>
  <si>
    <t>iii.</t>
  </si>
  <si>
    <t>Pemantauan dan Evaluasi Reformasi Birokrasi</t>
  </si>
  <si>
    <t>Pelaksanaan PMPRB dilakukan oleh Asesor sesuai dengan ketentuan yang berlaku</t>
  </si>
  <si>
    <t>a. Terdapat penunjukan keikutsertaan pejabat struktural lapis kedua sebagai asesor PMPRB dan yang bersangkutan terlibat sepenuhnya sejak tahap awal hingga akhir proses PMPRB
b. Terdapat penunjukan keikutsertaan pejabat struktural lapis kedua sebagai asesor PMPRB, tetapi partisipasinya tidak meliputi seluruh proses PMPRB
c. Terdapat penetapan pejabat struktural lapis kedua sebagai asesor PMPRB, tetapi fungsi asesor dari unit tersebut dilakukan oleh pegawai lain 
d. Belum ada partisipasi pejabat struktural lapis kedua sebagai asesor PMPRB</t>
  </si>
  <si>
    <t>Para asesor mencapai konsensus atas pengisian kertas kerja sebelum menetapkan nilai PMPRB</t>
  </si>
  <si>
    <t>a. Mayoritas koordinator assessor mencapai konsensus dan seluruh kriteria dibahas 
 b. Tidak seluruh koordinator  assessor mencapai konsensus dan/atau tidak seluruh kriteria dibahas
c. Para asesor ebelum menetapkan nilai PMPRB dan/atau tidak ada kriteria yang dibahas</t>
  </si>
  <si>
    <t>Rencana aksi tindak lanjut (RATL) telah dikomunikasikan dan dilaksanakan</t>
  </si>
  <si>
    <t>a. Terdapat Rencana Aksi dan Tindak Lanjut (RATL) yang telah dikomunikasikan dan dilaksanakan
 b. Terdapat Rencana Aksi dan Tindak Lanjut (RATL) namun belum dikomunikasikan dan dilaksanakan
c. Belum terdapat Rencana Aksi Tindak Lanjut (RATL)</t>
  </si>
  <si>
    <t>d.</t>
  </si>
  <si>
    <t>Penanggungjawab RB internal unit kerja telah melakukan pemantauan dan evaluasi pelaksanaan rencana kerja</t>
  </si>
  <si>
    <t>a. Seluruh rencana kerja telah dimonitoring dan di evaluasi, dan hasil evaluasi telah ditindaklanjuti
b. Sebagian besar rencana kerja telah dimonitoring dan di evaluasi, dan hasil evaluasi telah ditindaklanjuti
c. Sebagian kecil rencana kerja telah dimonitoring dan di evaluasi, dan hasil evaluasi telah ditindaklanjuti
d. Rencana kerja belum dimonitoring dan di evaluasi</t>
  </si>
  <si>
    <t>iv.</t>
  </si>
  <si>
    <t>Perubahan pola pikir dan budaya kinerja</t>
  </si>
  <si>
    <t>Terdapat keterlibatan pimpinan unit kerja secara aktif dan berkelanjutan dalam pelaksanaan reformasi birokrasi</t>
  </si>
  <si>
    <t>a. Pimpinan unit kerja terlibat secara aktif dan berkelanjutan dalam seluruh pelaksanaan Reformasi Birokrasi
b. Pimpinan unit kerja terlibat secara aktif dan berkelanjutan dalam sebagian besar pelaksanaan Reformasi Birokrasi
c. Pimpinan unit kerja terlibat secara aktif dan berkelanjutan dalam sebagian kecil pelaksanaan Reformasi Birokrasi
d. Pimpinan unit kerja belum terlibat secara aktif dan berkelanjutan dalam pelaksanaan Reformasi Birokrasi</t>
  </si>
  <si>
    <r>
      <rPr>
        <sz val="11"/>
        <color theme="1"/>
        <rFont val="Calibri"/>
        <family val="2"/>
      </rPr>
      <t xml:space="preserve">Terdapat upaya untuk menggerakkan unit kerja dalam melakukan perubahan melalui pembentukan </t>
    </r>
    <r>
      <rPr>
        <i/>
        <sz val="11"/>
        <color theme="1"/>
        <rFont val="Calibri"/>
        <family val="2"/>
      </rPr>
      <t xml:space="preserve">agent of change </t>
    </r>
    <r>
      <rPr>
        <sz val="11"/>
        <color theme="1"/>
        <rFont val="Calibri"/>
        <family val="2"/>
      </rPr>
      <t>ataupun</t>
    </r>
    <r>
      <rPr>
        <i/>
        <sz val="11"/>
        <color theme="1"/>
        <rFont val="Calibri"/>
        <family val="2"/>
      </rPr>
      <t xml:space="preserve"> role model</t>
    </r>
  </si>
  <si>
    <r>
      <rPr>
        <sz val="11"/>
        <color theme="1"/>
        <rFont val="Calibri"/>
        <family val="2"/>
      </rPr>
      <t xml:space="preserve">a. Telah terdapat </t>
    </r>
    <r>
      <rPr>
        <i/>
        <sz val="11"/>
        <color theme="1"/>
        <rFont val="Calibri"/>
        <family val="2"/>
      </rPr>
      <t xml:space="preserve">Agent of Change </t>
    </r>
    <r>
      <rPr>
        <sz val="11"/>
        <color theme="1"/>
        <rFont val="Calibri"/>
        <family val="2"/>
      </rPr>
      <t>dan</t>
    </r>
    <r>
      <rPr>
        <i/>
        <sz val="11"/>
        <color theme="1"/>
        <rFont val="Calibri"/>
        <family val="2"/>
      </rPr>
      <t xml:space="preserve"> role model</t>
    </r>
    <r>
      <rPr>
        <sz val="11"/>
        <color theme="1"/>
        <rFont val="Calibri"/>
        <family val="2"/>
      </rPr>
      <t xml:space="preserve"> yang dibentuk secara formal dan telah memberikan kontribusi perubahan terhadap unit kerja
b. Telah terdapat</t>
    </r>
    <r>
      <rPr>
        <i/>
        <sz val="11"/>
        <color theme="1"/>
        <rFont val="Calibri"/>
        <family val="2"/>
      </rPr>
      <t xml:space="preserve"> Agent of Change </t>
    </r>
    <r>
      <rPr>
        <sz val="11"/>
        <color theme="1"/>
        <rFont val="Calibri"/>
        <family val="2"/>
      </rPr>
      <t>dan</t>
    </r>
    <r>
      <rPr>
        <i/>
        <sz val="11"/>
        <color theme="1"/>
        <rFont val="Calibri"/>
        <family val="2"/>
      </rPr>
      <t xml:space="preserve"> role model </t>
    </r>
    <r>
      <rPr>
        <sz val="11"/>
        <color theme="1"/>
        <rFont val="Calibri"/>
        <family val="2"/>
      </rPr>
      <t xml:space="preserve"> yang dibentuk secara formal namun belum memberikan kontribusi perubahan terhadap unit kerja
c. Sudah terdapat upaya pembentukan </t>
    </r>
    <r>
      <rPr>
        <i/>
        <sz val="11"/>
        <color theme="1"/>
        <rFont val="Calibri"/>
        <family val="2"/>
      </rPr>
      <t xml:space="preserve">Agent of Change </t>
    </r>
    <r>
      <rPr>
        <sz val="11"/>
        <color theme="1"/>
        <rFont val="Calibri"/>
        <family val="2"/>
      </rPr>
      <t>dan</t>
    </r>
    <r>
      <rPr>
        <i/>
        <sz val="11"/>
        <color theme="1"/>
        <rFont val="Calibri"/>
        <family val="2"/>
      </rPr>
      <t xml:space="preserve"> role model </t>
    </r>
    <r>
      <rPr>
        <sz val="11"/>
        <color theme="1"/>
        <rFont val="Calibri"/>
        <family val="2"/>
      </rPr>
      <t xml:space="preserve"> namun secara formal belum dilakukan
d. Belum ada upaya untuk membentuk </t>
    </r>
    <r>
      <rPr>
        <i/>
        <sz val="11"/>
        <color theme="1"/>
        <rFont val="Calibri"/>
        <family val="2"/>
      </rPr>
      <t xml:space="preserve">Agent of Change </t>
    </r>
    <r>
      <rPr>
        <sz val="11"/>
        <color theme="1"/>
        <rFont val="Calibri"/>
        <family val="2"/>
      </rPr>
      <t>dan</t>
    </r>
    <r>
      <rPr>
        <i/>
        <sz val="11"/>
        <color theme="1"/>
        <rFont val="Calibri"/>
        <family val="2"/>
      </rPr>
      <t xml:space="preserve"> role model </t>
    </r>
  </si>
  <si>
    <t>DEREGULASI KEBIJAKAN</t>
  </si>
  <si>
    <t>-</t>
  </si>
  <si>
    <t>Harmonisasi</t>
  </si>
  <si>
    <t>Telah dilakukan identifikasi, analisis, dan pemetaan terhadap kebijakan yang tidak harmonis/sinkron/bersifat mengahmbat yang akan direvisi/dihapus</t>
  </si>
  <si>
    <t>a. Telah dilakukan identifikasi, analisis, dan pemetaan terhadap seluruh kebijakan yang tidak harmonis/sinkron/bersifat menghambat 
b. Telah dilakukan identifikasi, analisis, dan pemetaan terhadap sebagian kebijakan yang tidak harmonis/sinkron/bersifat menghambat
c. Belum dilakukan identifikasi, analisis, dan pemetaan terhadap kebijakan yang tidak harmonis/sinkron/bersifat menghambat</t>
  </si>
  <si>
    <t>B</t>
  </si>
  <si>
    <t>Telah dilakukan revisi kebijakan yang tidak harmonis/tidak sinkron/bersifat menghambat</t>
  </si>
  <si>
    <t>a. Revisi atas kebijakan yang tidak harmonis/tidak sinkron/bersifat menghambat telah selesai dilakukan, atau tidak ditemukan adanya kebijakan yang tidak harmonis
b. Upaya revisi atas kebijakan yang tidak harmonis/tidak sinkron/bersifat menghambat telah dilakukan, namun belum selesai
c. Belum dilakukan upaya revisi atas kebijakann yang tidak harmonis/tidak sinkron/ bersifat menghambat</t>
  </si>
  <si>
    <t>PENATAAN DAN PENGUATAN ORGANISASI</t>
  </si>
  <si>
    <t>Evaluasi Kelembagaan</t>
  </si>
  <si>
    <t>Telah dilakukan evaluasi yang bertujuan untuk menilai ketepatan fungsi dan ketepatan ukuran organisasi</t>
  </si>
  <si>
    <t>a. Telah dilakukan evaluasi untuk menilai ketepatan seluruh fungsi dan ukuran organisasi
b. Telah dilakukan evaluasi untuk menilai ketepatan sebagian fungsi dan ukuran organisasi
c. Belum dilakukan evaluasi untuk menilai ketepatan fungsi dan ukuran organisasi</t>
  </si>
  <si>
    <t>Telah dilakukan evaluasi yang mengukur jenjang organisasi</t>
  </si>
  <si>
    <t>a. Telah dilakukan evaluasi yang mengukur seluruh jenjang organisasi
b. Telah dilakukan evaluasi yang mengukur sebagian jenjang organisasi
c. Belum dilakukan evaluasi yang mengukur jenjang organisasi</t>
  </si>
  <si>
    <t>Telah dilakukan evaluasi yang menganalisis kemungkinan duplikasi fungsi</t>
  </si>
  <si>
    <t>a. Telah dilakukan evaluasi yang menganalisis seluruh kemungkinan duplikasi fungsi
b. Telah dilakukan evaluasi yang menganalisis sebagian kemungkinan duplikasi fungsi
c. Belum dilakukan evaluasi yang menganalisis kemungkinan duplikasi fungsi</t>
  </si>
  <si>
    <t>Telah dilakukan evaluasi yang menganalisis kemungkinan adanya pejabat yang melapor kepada lebih dari seorang atasan</t>
  </si>
  <si>
    <t>a. Telah dilakukan evaluasi yang menganalisis kemungkinan seluruh pejabat  melapor kepada lebih dari seorang atasan
b. Telah dilakukan evaluasi yang menganalisis kemungkinan sebagian pejabat  melapor kepada lebih dari seorang atasan
c. Belum  dilakukan evaluasi yang menganalisis kemungkinan adanya pejabat yang melapor kepada lebih dari seorang atasan</t>
  </si>
  <si>
    <t>e.</t>
  </si>
  <si>
    <t>Telah dilakukan evaluasi kesesuaian tugas dan fungsi dengan sasaran kinerja unit kerja di atasnya</t>
  </si>
  <si>
    <t>a. Telah dilakukan evaluasi kesesuaian seluruh tugas dan fungsi dengan sasaran kinerja
b. Telah dilakukan evaluasi kesesuaian sebagian tugas dan fungsi dengan sasaran kinerja
c. Belum dilakukan evaluasi kesesuaian tugas dan fungsi dengan sasaran kinerja</t>
  </si>
  <si>
    <t>f.</t>
  </si>
  <si>
    <t>Telah dilakukan evaluasi yang menganalisis rentang kendali terhadap struktur yang langsung berada di bawahnya</t>
  </si>
  <si>
    <t>a. Telah disusun struktur organisasi yang mempunyai rentang kendali yang luas dengan jumlah struktur yang langsung dibawahnya
b. Telah disusun struktur organisasi yang mempunyai rentang kendali yang sedang dengan jumlah struktur yang langsung dibawahnya
c. Telah disusun struktur organisasi yang mempunyai rentang kendali yang sempit dengan jumlah struktur yang langsung dibawahnya</t>
  </si>
  <si>
    <t>g.</t>
  </si>
  <si>
    <t>Telah dilakukan evaluasi yang menganalisis kesesuaian struktur organisasi/unit kerja dengan kinerja yang akan dihasilkan</t>
  </si>
  <si>
    <t>a. Telah dilakukan evaluasi yang menganalisis kesesuaian seluruh struktur organisasi dengan kinerja yang akan dihasilkan
b. Telah dilakukan evaluasi yang menganalisis kesesuaian sebagian struktur organisasi dengan kinerja yang akan dihasilkan
c. Belum dilakukan evaluasi yang menganalisis kesesuaian struktur organisasi dengan kinerja yang akan dihasilkan</t>
  </si>
  <si>
    <t>h.</t>
  </si>
  <si>
    <t>Telah dilakukan evaluasi atas kesesuaian struktur organisasi dengan mandat /kewenangan</t>
  </si>
  <si>
    <t>a. Telah dilakukan evaluasi  atas kesesuaian seluruh struktur organisasi dengan mandat
b. Telah dilakukan evaluasi  atas kesesuaian sebagian struktur organisasi dengan mandat
c. Belum dilakukan evaluasi atas kesesuaian struktur organisasi dengan mandat</t>
  </si>
  <si>
    <t>Telah dilakukan evaluasi yang menganalisis kemungkinan tumpang tindih fungsi dengan unit kerja lain</t>
  </si>
  <si>
    <t>a. Telah dilakukan evaluasi yang menganalisis kemungkinan tumpang tindih seluruh fungsi
b. Telah dilakukan evaluasi yang menganalisis kemungkinan tumpang tindih sebagian fungsi
c. Belum dilakukan evaluasi yang menganalisis kemungkinan tumpang tindih fungsi</t>
  </si>
  <si>
    <t>j.</t>
  </si>
  <si>
    <t>Telah dilakukan evaluasi yang menganalisis kemampuan struktur organisasi untuk adaptif terhadap perubahan lingkungan strategis</t>
  </si>
  <si>
    <t>a. Telah dilakukan evaluasi yang menganalisis kemampuan seluruh struktur organisasi untuk adaptif terhadap perubahan lingkungan strategis
b. Telah dilakukan evaluasi yang menganalisis kemampuan sebagian struktur organisasi untuk adaptif terhadap perubahan lingkungan strategis
c. Belum dilakukan evaluasi yang menganalisis kemampuan struktur organisasi untuk adaptif terhadap perubahan lingkungan strategis</t>
  </si>
  <si>
    <t>Tindak Lanjut Evaluasi</t>
  </si>
  <si>
    <t>Hasil evaluasi telah ditindaklanjuti dengan mengajukan perubahan organisasi</t>
  </si>
  <si>
    <t>a. Seluruh hasil evaluasi telah ditindaklanjuti dengan mengajukan perubahan organisasi
b. Sebagian besar hasil evaluasi telah ditindaklanjuti dengan mengajukan perubahan organisasi
c. Sebagian kecil hasil evaluasi telah ditindaklanjuti dengan mengajukan perubahan organisasi
d. Hasil evaluasi belum ditindaklanjuti</t>
  </si>
  <si>
    <t>Hasil evaluasi telah ditindaklanjuti dengan penyederhanaan birokrasi</t>
  </si>
  <si>
    <t>a. Seluruh hasil evaluasi telah ditindaklanjuti dengan mengajukan penyederhanaan birokrasi 
b. Sebagian besar hasil evaluasi telah ditindaklanjuti dengan mengajukan penyederhanaan birokrasi 
c. Sebagian kecil hasil evaluasi telah ditindaklanjuti dengan mengajukan penyederhanaan birokrasi 
d. Hasil evaluasi belum  ditindaklanjuti</t>
  </si>
  <si>
    <t>PENATAAN TATALAKSANA</t>
  </si>
  <si>
    <t>Proses bisnis dan prosedur operasional tetap (SOP)</t>
  </si>
  <si>
    <t>Telah disusun peta proses bisnis yang sesuai dengan pedoman penyusunan Peta Proses Bisnis</t>
  </si>
  <si>
    <t>a. Seluruh peta proses bisnis telah disusun sesuai dengan pedoman penyusunan Peta Proses Bisnis Kementerian/Lembaga/Pemerintah Daerah
b. Sebagian peta proses bisnis telah disusun sesuai dengan pedoman penyusunan Peta Proses Bisnis Kementerian/Lembaga/Pemerintah Daerah
c. Peta proses bisnis belum disusun sesuai dengan pedoman penyusunan Peta Proses Bisnis Kementerian/Lembaga/Pemerintah Daerah</t>
  </si>
  <si>
    <t>Telah tersedia peta proses bisnis yang sesuai dengan tugas dan fungsi</t>
  </si>
  <si>
    <t>a. Seluruh peta proses bisnis telah sesuai dengan tugas dan fungsi
b. Sebagian peta proses bisnis telah sesuai dengan tugas dan fungsi
c. Peta proses bisnis belum sesuai dengan tugas dan fungsi</t>
  </si>
  <si>
    <t>Telah disusun peta proses bisnis yang sesuai dengan dokumen rencana strategis dan rencana kerja organisasi</t>
  </si>
  <si>
    <t>a. Seluruh peta proses bisnis telah sesuai dengan dokumen rencana strategis dan rencana kerja organisasi
b. Sebagian peta proses bisnis telah sesuai dengan sebagian dokumen rencana strategis dan rencana kerja organisasi
c. Peta proses bisnis belum sesuai dengan dokumen rencana strategis dan rencana kerja organisasi</t>
  </si>
  <si>
    <t>Telah memiliki peta proses bisnis yang sesuai dengan tugas dan fungsi dan selaras dengan Kinerja Organisasi secara berjenjang</t>
  </si>
  <si>
    <t>a. Setiap jenjang organisasi telah memiliki peta proses bisnis yang selaras dengan kinerja
b. Sebagian besar  jenjang organisasi telah memiliki peta proses bisnis yang selaras dengan kinerja
c. Sebagian kecil jenjang organisasi telah memiliki peta proses bisnis yang selaras dengan kinerja
d. Peta proses bisnis belum selaras dengan kinerja</t>
  </si>
  <si>
    <t>Peta proses bisnis sudah dijabarkan ke dalam prosedur operasional tetap (SOP)</t>
  </si>
  <si>
    <t>a. Seluruh peta proses bisnis telah dijabarkan dalam SOP
b. Sebagian besar peta proses bisnis telah dijabarkan dalam SOP
c. Sebagian kecil peta proses bisnis telah dijabarkan dalam SOP 
d. Seluruh peta proses bisnis belum dijabarkan dalam SOP</t>
  </si>
  <si>
    <t>Telah dilakukan penjabaran peta lintas fungsi (peta level n) ke dalam SOP</t>
  </si>
  <si>
    <t>a. Telah dilakukan penjabaran seluruh peta lintas fungsi (peta level n) ke dalam SOP
b. Telah dilakukan penjabaran sebagian peta lintas fungsi (peta level n) ke dalam SOP
c. Belum dilakukan penjabaran peta lintas fungsi (peta level n) ke dalam SOP</t>
  </si>
  <si>
    <t>Prosedur operasional tetap (SOP) telah diterapkan</t>
  </si>
  <si>
    <t>a. Seluruh Prosedur operasional tetap (SOP) telah diterapkan
b. Sebagian besar Prosedur operasional tetap (SOP) telah diterapkan
c. Sebagian kecil Prosedur operasional tetap (SOP) telah diterapkan
d. Seluruh Prosedur operasional tetap (SOP) belum diterapkan</t>
  </si>
  <si>
    <t>Peta proses bisnis dan Prosedur operasional telah dievaluasi dan disesuaikan dengan perkembangan tuntutan efisiensi, dan efektivitas birokrasi</t>
  </si>
  <si>
    <t>a. Terdapat evaluasi terhadap efisiensi dan efektivitas peta proses bisnis dan SOP secara berkala dan seluruh hasilnya telah ditindaklanjuti
b. Terdapat evaluasi terhadap efisiensi dan efektivitas peta proses bisnis dan SOP secara berkala namun belum seluruh hasilnya ditindaklanjuti
c. Terdapat evaluasi namun belum menganalisis efisiensi dan efektivitas peta proses bisnis dan SOP
d. Belum ada evaluasi terhadap efisiensi dan efektifitas peta proses bisnis dan prosedur operasional</t>
  </si>
  <si>
    <t>D</t>
  </si>
  <si>
    <t>Telah dilakukan evaluasi terhadap peta proses bisnis yang sesuai dengan efektivitas hubungan kerja antar unit organisasi untuk menghasilkan kinerja sesuai dengan tujuan pendirian organisasi</t>
  </si>
  <si>
    <t>a. Telah dilakukan evaluasi terhadap seluruh peta proses bisnis yang sesuai dengan efektivitas hubungan kerja antar unit organisasi untuk menghasilkan kinerja sesuai dengan tujuan pendirian organisasi
b. Telah dilakukan evaluasi terhadap sebagian peta proses bisnis yang sesuai dengan efektivitas hubungan kerja antar unit organisasi untuk menghasilkan kinerja sesuai dengan tujuan pendirian organisasi
c. Belum dilakukan evaluasi terhadap peta proses bisnis yang sesuai dengan efektivitas hubungan kerja antar unit organisasi untuk menghasilkan kinerja sesuai dengan tujuan pendirian organisasi</t>
  </si>
  <si>
    <t>C</t>
  </si>
  <si>
    <t>Keterbukaan Informasi Publik</t>
  </si>
  <si>
    <t>Adanya kebijakan pimpinan tentang keterbukaan informasi publik</t>
  </si>
  <si>
    <t>Ya, apabila telah ada kebijakan pimpinan tentang keterbukaan informasi publik</t>
  </si>
  <si>
    <t>Melakukan monitoring dan evaluasi pelaksanaan kebijakan keterbukaan informasi publik</t>
  </si>
  <si>
    <t>a. Monitoring dan evaluasi pelaksanaan kebijakan keterbukaan informasi publik dilakukan secara berkala
b. Monitoring dan evaluasi pelaksanaan kebijakan keterbukaan informasi publik dilakukan  tidak berkala
c. Belum ada monitoring dan evaluasi pelaksanaan kebijakan keterbukaan informasi publik</t>
  </si>
  <si>
    <t>PENATAAN SISTEM MANAJEMEN SDM</t>
  </si>
  <si>
    <t>Perencanaan Kebutuhan Pegawai sesuai dengan Kebutuhan Organisasi</t>
  </si>
  <si>
    <t>Perhitungan kebutuhan pegawai telah dilakukan sesuai kebutuhan unit kerja</t>
  </si>
  <si>
    <t>a. Perhitungan kebutuhan pegawai telah dilakukan sesuai kebutuhan unit kerja
b. Perhitungan kebutuhan pegawai telah dilakukan namun belum sesuai kebutuhan unit kerja
c. Perhitungan kebutuhan pegawai belum dilakukan</t>
  </si>
  <si>
    <t>Analisis jabatan dan analisis beban kerja telah dilakukan</t>
  </si>
  <si>
    <t xml:space="preserve">a. Analisis seluruh  jabatan dan  beban kerja telah dilakukan
b. Analisis sebagian  jabatan dan  beban kerja telah dilakukan
c. Analisis jabatan dan analisis beban kerja belum dilakukan </t>
  </si>
  <si>
    <t>Analisis jabatan dan analisis beban kerja telah sesuai kebutuhan unit kerja dan selaras dengan kinerja utama</t>
  </si>
  <si>
    <t xml:space="preserve">a. Analisis jabatan dan analisis beban kerja telah sesuai kinerja yang dihasilkan
b. Analisis jabatan dan analisis beban kerja telah dilakukan kepada seluruh jabatan namun belum sesuai kinerja yang dihasilkan
c. Analisis jabatan dan analisis beban kerja hanya dilakukan kepada sebagian jabatan
d. Analisis jabatan dan analisis beban kerja belum dilakukan </t>
  </si>
  <si>
    <t>Pengembangan Pegawai Berbasis Kompetensi</t>
  </si>
  <si>
    <t>Telah diidentifikasi kebutuhan pengembangan kompetensi</t>
  </si>
  <si>
    <t xml:space="preserve">a. Telah diidentifikasi kebutuhan pengembangan kompetensi kepada seluruh pegawai 
b. Telah diidentifikasi kebutuhan pengembangan kompetensi kepada sebagian besar pegawai
c. Telah diidentifikasi kebutuhan pengembangan kompetensi kepada sebagian kecil pegawai 
d. Belum dilakukan identifikasi kebutuhan  pengembangan kompetensi pegawai </t>
  </si>
  <si>
    <t>Telah dilakukan pengembangan pegawai berbasis kompetensi sesuai dengan rencana  dan kebutuhan pengembangan kompetensi</t>
  </si>
  <si>
    <t>a. Telah dilakukan pengembangan berbasis kompetensi kepada seluruh pegawai sesuai dengan rencana  dan kebutuhan pengembangan kompetensi 
b. Telah dilakukan pengembangan berbasis kompetensi kepada sebagian besar pegawai sesuai dengan rencana  dan kebutuhan pengembangan kompetensi 
c. Telah dilakukan pengembangan berbasis kompetensi kepada sebagian kecil pegawai sesuai dengan rencana  dan kebutuhan pengembangan kompetensi  
d. Belum ada pengembangan pegawai berbasis kompetensi</t>
  </si>
  <si>
    <t>Penetapan Kinerja Individu</t>
  </si>
  <si>
    <t>Penerapan Penetapan kinerja individu</t>
  </si>
  <si>
    <t xml:space="preserve">a. Penerapan penetapan kinerja individu telah dilakukan terhadap seluruh pegawai
b. Penerapan penetapan kinerja individu telah dilakukan terhadap sebagian besar pegawai
c. Penerapan penetapan kinerja individu telah dilakukan terhadap sebagian kecil pegawai
d. Belum ada penerapan penetapan kinerja individu </t>
  </si>
  <si>
    <t xml:space="preserve">Terdapat penilaian kinerja individu yang terkait dengan kinerja organisasi </t>
  </si>
  <si>
    <t>a. Seluruh penilaian kinerja individu terkait dengan kinerja organisasi
b. Sebagian besar penilaian kinerja individu terkait dengan kinerja organisasi
c. Sebagian kecil penilaian kinerja individu terkait dengan kinerja organisasi 
d. Penilaian kinerja individu belum terkait dengan kinerja organisasi</t>
  </si>
  <si>
    <t>Ukuran kinerja individu telah memiliki kesesuaian dengan indikator kinerja individu level diatasnya</t>
  </si>
  <si>
    <t>a. Seluruh ukuran kinerja individu sesuai dengan indikator kinerja individu level diatasnya
b. Sebagian besar ukuran kinerja individu sesuai dengan indikator kinerja individu level diatasnya
c. Sebagian kecil ukuran kinerja individu sesuai dengan indikator kinerja individu level diatasnya
d. Ukuran kinerja individu belum ada yang sesuai dengan indikator kinerja individu level diatasnya</t>
  </si>
  <si>
    <t>Pengukuran kinerja individu dilakukan secara periodik</t>
  </si>
  <si>
    <t>a. Pengukuran kinerja individu dilakukan secara bulanan
b. Pengukuran kinerja individu dilakukan secara triwulanan
c. Pengukuran kinerja individu dilakukan secara semesteran
d. Pengukuran kinerja individu dilakukan secara tahunan
e. Pengukuran kinerja individu belum dilakukan</t>
  </si>
  <si>
    <t>A/B/C/D/E</t>
  </si>
  <si>
    <t>Telah dilakukan monitoring dan evaluasi atas pencapaian kinerja individu.</t>
  </si>
  <si>
    <t>a. Telah dilakukan monev atas pencapaian kinerja individu secara bulanan
b. Telah dilakukan monev atas pencapaian kinerja individu secara triwulanan
c. Telah dilakukan monev atas pencapaian kinerja individu secara semesteran
d. Telah dilakukan monev atas pencapaian kinerja individu secara tahunan
e. Belum dilakukan monev atas pencapaian kinerja individu</t>
  </si>
  <si>
    <t>Hasil penilaian kinerja individu telah dijadikan dasar untuk pengembangan karir individu/pemberian reward and punishment lainnya</t>
  </si>
  <si>
    <r>
      <rPr>
        <sz val="11"/>
        <color theme="1"/>
        <rFont val="Calibri"/>
        <family val="2"/>
      </rPr>
      <t xml:space="preserve">a. Seluruh hasil penilaian kinerja individu telah dijadikan dasar untuk pengembangan karir individu/pemberian </t>
    </r>
    <r>
      <rPr>
        <i/>
        <sz val="11"/>
        <color theme="1"/>
        <rFont val="Calibri"/>
        <family val="2"/>
      </rPr>
      <t>reward</t>
    </r>
    <r>
      <rPr>
        <sz val="11"/>
        <color theme="1"/>
        <rFont val="Calibri"/>
        <family val="2"/>
      </rPr>
      <t xml:space="preserve"> </t>
    </r>
    <r>
      <rPr>
        <i/>
        <sz val="11"/>
        <color theme="1"/>
        <rFont val="Calibri"/>
        <family val="2"/>
      </rPr>
      <t xml:space="preserve">and punishment </t>
    </r>
    <r>
      <rPr>
        <sz val="11"/>
        <color theme="1"/>
        <rFont val="Calibri"/>
        <family val="2"/>
      </rPr>
      <t xml:space="preserve">lainnya
b. Sebagian besar hasil penilaian kinerja individu telah dijadikan dasar untuk pengembangan karir individu/pemberian </t>
    </r>
    <r>
      <rPr>
        <i/>
        <sz val="11"/>
        <color theme="1"/>
        <rFont val="Calibri"/>
        <family val="2"/>
      </rPr>
      <t>reward and punishment</t>
    </r>
    <r>
      <rPr>
        <sz val="11"/>
        <color theme="1"/>
        <rFont val="Calibri"/>
        <family val="2"/>
      </rPr>
      <t xml:space="preserve"> lainnya
c. Sebagian kecil penilaian kinerja individu telah dijadikan dasar untuk pengembangan karir individu/pemberian r</t>
    </r>
    <r>
      <rPr>
        <i/>
        <sz val="11"/>
        <color theme="1"/>
        <rFont val="Calibri"/>
        <family val="2"/>
      </rPr>
      <t xml:space="preserve">eward and punishment </t>
    </r>
    <r>
      <rPr>
        <sz val="11"/>
        <color theme="1"/>
        <rFont val="Calibri"/>
        <family val="2"/>
      </rPr>
      <t>lainnya
d. Hasil penilaian kinerja individu belum dijadikan dasar untuk pemberian r</t>
    </r>
    <r>
      <rPr>
        <i/>
        <sz val="11"/>
        <color theme="1"/>
        <rFont val="Calibri"/>
        <family val="2"/>
      </rPr>
      <t>eward and punishment</t>
    </r>
    <r>
      <rPr>
        <sz val="11"/>
        <color theme="1"/>
        <rFont val="Calibri"/>
        <family val="2"/>
      </rPr>
      <t xml:space="preserve"> lainnya</t>
    </r>
  </si>
  <si>
    <t>Penegakan Aturan Disiplin/Kode Etik/Kode Perilaku Pegawai</t>
  </si>
  <si>
    <t>Aturan disiplin/kode etik/kode perilaku instansi telah ditetapkan</t>
  </si>
  <si>
    <t>a. Seluruh aturan disiplin/kode etik/kode perilaku instansi telah diimplementasikan
b. Sebagian besar aturan disiplin/kode etik/kode perilaku instansi telah diimplementasikan
c. Sebagian kecil aturan disiplin/kode etik/kode perilaku instansi telah diimplementasikan
d. Aturan disiplin/kode etik/kode perilaku instansi belum diimplementasikan</t>
  </si>
  <si>
    <t>Adanya monitoring dan evaluasi atas pelaksanaan aturan disiplin/kode etik/kode perilaku</t>
  </si>
  <si>
    <t xml:space="preserve">a. Adanya monev atas pelaksanaan aturan disiplin/kode etik/kode perilaku  secara berkala
b. Adanya monev atas pelaksanaan aturan disiplin/kode etik/kode perilaku tidak berkala
c. Belum ada monev atas pelaksanaan aturan disiplin/kode etik/kode perilaku </t>
  </si>
  <si>
    <t>v.</t>
  </si>
  <si>
    <t>Pelaksanaan Evaluasi Jabatan</t>
  </si>
  <si>
    <t>Unit kerja telah mengimplementasikan Standar Kompetensi Jabatan (SKJ)</t>
  </si>
  <si>
    <t>a. Unit kerja telah mengimplementasikan SKJ  pada seluruh jabatan sesuai kebutuhan unit kerja 
b. Unit kerja  mengimplementasikan SKJ  pada seluruh jabatan sesuai kebijakan pusat
c. Unit kerja  hanya mengimplementasikan SKJ  pada sebagian jabatan
d. SKJ belum diimplementasi</t>
  </si>
  <si>
    <t>Unit kerja telah melaksanakan evaluasi jabatan  berdasarkan SKJ</t>
  </si>
  <si>
    <t>a. Evaluasi jabatan telah dilaksanakan pada seluruh jabatan berdasarkan SKJ dan telah memberikan dampak pengembangan SDM
b. Evaluasi jabatan telah dilaksanakan pada seluruh jabatan berdasarkan SKJ namun belum memberikan dampak pengembangan SDM
c. Evaluasi jabatan hanya dilaksanakan pada sebagian jabatan berdasarkan SKJ
d. Evaluasi Jabatan dilaksanakan belum berdasarkan SKJ
e. Evaluasi Jabatan belum dilaksanakan</t>
  </si>
  <si>
    <t>vi.</t>
  </si>
  <si>
    <t>Sistem Informasi Kepegawaian</t>
  </si>
  <si>
    <t>Sistem informasi kepegawaian dapat diakses oleh pegawai</t>
  </si>
  <si>
    <t>Ya, apabila pegawai dapat mengakses sistem informasi kepegawaian</t>
  </si>
  <si>
    <t>PENGUATAN AKUNTABILITAS</t>
  </si>
  <si>
    <t>Keterlibatan pimpinan</t>
  </si>
  <si>
    <t>Pimpinan unit kerja terlibat secara langsung pada saat penyusunan Renstra</t>
  </si>
  <si>
    <t>a. Pimpinan unit kerja terlibat secara langsung pada seluruh penyusunan Renstra
b. Pimpinan unit kerja terlibat secara langsung pada sebagian besar penyusunan Renstra
c. Pimpinan unit kerja terlibat secara langsung pada sebagian kecil penyusunan Renstra
d. Pimpinan unit kerja belum terlibat secara langsung pada saat penyusunan Renstra</t>
  </si>
  <si>
    <t>Pimpinan unit kerja terlibat secara langsung pada saat penyusunan Penetapan Kinerja</t>
  </si>
  <si>
    <t>a. Pimpinan unit kerja terlibat secara langsung pada seluruh penyusunan Penetapan Kinerja
b. Pimpinan unit kerja terlibat secara langsung pada sebagian besar penyusunan Penetapan Kinerja
c. Pimpinan unit kerja terlibat secara langsung pada sebagian kecil penyusunan Penetapan Kinerja
d. Pimpinan unit kerja belum terlibat secara langsung pada saat penyusunan Penetapan Kinerja</t>
  </si>
  <si>
    <t>Pimpinan unit kerja memantau pencapaian kinerja secara berkala</t>
  </si>
  <si>
    <t>a. Pimpinan unit kerja memantau seluruh pencapaian kinerja secara berkala
b. Pimpinan unit kerja memantau sebagian besar pencapaian kinerja secara berkala
c. Pimpinan unit kerja memantau sebagian kecil pencapaian kinerja secara berkala
d. Pimpinan unit kerja belum memantau pencapaian kinerja secara berkala</t>
  </si>
  <si>
    <t>Pimpinan unit kerja telah memahami kinerja yang harus dicapai dalam jangka menengah</t>
  </si>
  <si>
    <t>a. Pimpinan unit kerja memahami kinerja serta strategi pencapaiannya dalam jangka menengah
b. Pimpinan unit kerja terlibat secara langsung dalam setiap proses  penyusunan dan atau revisi dokumen perencanaan jangka menengah, namun tidak memahami kinerja serta strategi pencapaiannya dalam jangka menengah
c. Peran pimpinan unit kerja hanya menandatangani dokumen perencanaan jangka menengah
d. Dokumen perencanaan jangka menengah tidak ada</t>
  </si>
  <si>
    <t>Pimpinan unit kerja memahami kinerja yang diperjanjikan di setiap tahun</t>
  </si>
  <si>
    <t>a. Pimpinan unit kerja memahami kinerja yang harus dicapai setiap tahun
b. Pimpinan unit kerja terlibat secara langsung dalam setiap proses  penyusunan dan atau revisi dokumen perencanaan kinerja tahunan, namun tidak memahami kinerja yang harus dicapai setiap tahun
c. Peran pimpinan unit kerja hanya menandatangani dokumen perencanaan kinerja tahunan
d. Dokumen perencanaan kinerja tahunan tidak ada</t>
  </si>
  <si>
    <t>a. Pimpinan unit kerja menindaklanjuti hasil pemantauan rencana aksi secara berkala
b. Pimpinan unit kerja memantau pencapaian rencana aksi secara berkala, namun tidak menindaklanjuti hasil pemantauan rencana aksi secara berkala
c. Pimpinan unit kerja hanya menyusun rencana aksi pencapaian kinerja secara berkala
d. Pimpinan unit kerja tidak membuat rencana aksi pencapaian kinerja</t>
  </si>
  <si>
    <t>Pengelolaan Akuntabilitas Kinerja</t>
  </si>
  <si>
    <t>Terdapat upaya peningkatan kapasitas SDM yang menangani akuntabilitas kinerja</t>
  </si>
  <si>
    <t>a. Terdapat upaya peningkatan kapasitas seluruh SDM yang menangani akuntabilitas kinerja
b. Terdapat upaya peningkatan kapasitas sebagian besar SDM yang menangani akuntabilitas kinerja
c. Terdapat upaya peningkatan kapasitas sebagian kecil SDM yang menangani akuntabilitas kinerja
d. Belum ada upaya peningkatan kapasitas SDM yang menangani akuntabilitas kinerja</t>
  </si>
  <si>
    <t>Pemutakhiran data kinerja dilakukan secara berkala</t>
  </si>
  <si>
    <t>a. Pemutakhiran data kinerja dilakukan secara bulanan
b. Pemutakhiran data kinerja dilakukan secara triwulanan
c. Pemutakhiran data kinerja dilakukan secara semesteran
d. Pemutakhiran data kinerja dilakukan secara tahunan
e. Pemutakhiran data kinerja belum dilakukan</t>
  </si>
  <si>
    <t>PENGUATAN PENGAWASAN</t>
  </si>
  <si>
    <t>Gratifikasi</t>
  </si>
  <si>
    <r>
      <rPr>
        <sz val="11"/>
        <color theme="1"/>
        <rFont val="Calibri"/>
        <family val="2"/>
      </rPr>
      <t xml:space="preserve">Telah dilakukan </t>
    </r>
    <r>
      <rPr>
        <i/>
        <sz val="11"/>
        <color theme="1"/>
        <rFont val="Calibri"/>
        <family val="2"/>
      </rPr>
      <t xml:space="preserve">public campaign </t>
    </r>
  </si>
  <si>
    <r>
      <rPr>
        <sz val="11"/>
        <color theme="1"/>
        <rFont val="Calibri"/>
        <family val="2"/>
      </rPr>
      <t>a.</t>
    </r>
    <r>
      <rPr>
        <i/>
        <sz val="11"/>
        <color theme="1"/>
        <rFont val="Calibri"/>
        <family val="2"/>
      </rPr>
      <t xml:space="preserve"> Public campaign</t>
    </r>
    <r>
      <rPr>
        <sz val="11"/>
        <color theme="1"/>
        <rFont val="Calibri"/>
        <family val="2"/>
      </rPr>
      <t xml:space="preserve"> telah dilakukan secara berkala
b. </t>
    </r>
    <r>
      <rPr>
        <i/>
        <sz val="11"/>
        <color theme="1"/>
        <rFont val="Calibri"/>
        <family val="2"/>
      </rPr>
      <t>Public campaign</t>
    </r>
    <r>
      <rPr>
        <sz val="11"/>
        <color theme="1"/>
        <rFont val="Calibri"/>
        <family val="2"/>
      </rPr>
      <t xml:space="preserve"> dilakukan tidak secara berkala
c. Belum dilakukan </t>
    </r>
    <r>
      <rPr>
        <i/>
        <sz val="11"/>
        <color theme="1"/>
        <rFont val="Calibri"/>
        <family val="2"/>
      </rPr>
      <t xml:space="preserve">public campaign </t>
    </r>
  </si>
  <si>
    <t>Penanganan gratifikasi telah diimplementasikan</t>
  </si>
  <si>
    <t>Ya, apabila UPG melaporkan secara berkala tentang praktek gratifikasi</t>
  </si>
  <si>
    <t>Telah dilakukan evaluasi atas kebijakan penanganan gratifikasi</t>
  </si>
  <si>
    <t>Ya, apabila terdapat evaluasi atas kebijakan penanganan gratifikasi</t>
  </si>
  <si>
    <t xml:space="preserve">Hasil evaluasi atas penanganan gratifikasi telah ditindaklanjuti </t>
  </si>
  <si>
    <t xml:space="preserve">Ya, apabila terdapat laporan tindak lanjut </t>
  </si>
  <si>
    <t>Penerapan SPIP</t>
  </si>
  <si>
    <t>Telah mengidentifikasi lingkungan pengendalian</t>
  </si>
  <si>
    <t>a. Unit kerja telah mengidentifikasi seluruh lingkungan pengendalian
b. Unit kerja telah mengidentifikasi sebagian lingkungan pengendalian
c. Unit kerja belum mengidentifikasi lingkungan pengendalian</t>
  </si>
  <si>
    <t>Telah dilakukan penilaian risiko unit kerja</t>
  </si>
  <si>
    <t xml:space="preserve">a. Unit kerja telah menilai seluruh risiko 
b. Unit kerja telah menilai sebagian besar risiko 
c. Unit kerja telah menilai sebagian kecil risiko 
d. Unit kerja belum melaksanakan penilaian risiko </t>
  </si>
  <si>
    <t>Telah dilakukan kegiatan pengendalian untuk meminimalisir risiko yang telah diidentifikasi</t>
  </si>
  <si>
    <t>a. Seluruh risiko yang telah diidentifikasi telah diminimalisir melalui kegiatan pengendalian
b. Sebagian besar risiko yang telah diidentifikasi telah diminimalisir melalui kegiatan pengendalian
c. Sebagian kecil risiko yang telah diidentifikasi telah diminimalisir melalui kegiatan pengendalian
d. Risiko belum dikendalikan</t>
  </si>
  <si>
    <t>Sistem Pengendalian Internal (SPI) telah diinformasikan dan dikomunikasikan kepada seluruh pihak terkait</t>
  </si>
  <si>
    <t>a. SPI telah diinformasikan dan dikomunikasikan kepada seluruh pihak terkait
b. SPI telah diinformasikan dan dikomunikasikan kepada sebagian besar pihak terkait 
c. SPI telah diinformasikan dan dikomunikasikan kepada sebagian kecil pihak terkait
d. Belum ada pihak terkait yang mendapatkan informasi dan komunikasi mengenai SPI</t>
  </si>
  <si>
    <t>Telah dilakukan pemantauan pengendalian intern</t>
  </si>
  <si>
    <t xml:space="preserve">a. Sistem pengendalian intern dimonitoring dan evaluasi secara berkala 
b. Sistem pengendalian intern dimonitoring dan evaluasi tidak secara berkala
c. Belum ada monitoring dan evaluasi terhadap  sistem pengendalian intern </t>
  </si>
  <si>
    <t>Unit kerja telah melakukan evaluasi atas Penerapan SPI</t>
  </si>
  <si>
    <t>a. Monitoring dan evaluasi telah dilakukan secara berkala serta memberikan perbaikan dalam penerapan SPI
b. Monitoring dan evaluasi telah dilakukan secara berkala namun belum memberikan perbaikan dalam penerapan SPI
c. Monitoring dan evaluasi dilakukan belum secara berkala
d. Belum dilakukan monitoring dan evaluasi atas penerapan SPI</t>
  </si>
  <si>
    <t>Pengaduan Masyarakat</t>
  </si>
  <si>
    <t xml:space="preserve">Hasil penanganan pengaduan masyarakat telah ditindaklanjuti </t>
  </si>
  <si>
    <t>a. Seluruh hasil penanganan pengaduan masyarakat telah ditindaklanjuti
b. Sebagian besar Hasil penanganan pengaduan masyarakat telah ditindaklanjuti
c. Sebagian kecil Hasil penanganan pengaduan masyarakat telah ditindaklanjuti
d.Belum ada tindak lanjut penanganan pengaduan masyarakat</t>
  </si>
  <si>
    <t>Telah dilakukan evaluasi atas penanganan pengaduan masyarakat</t>
  </si>
  <si>
    <t>a. Penanganan pengaduan masyarakat dimonitoring dan evaluasi secara berkala 
b. Penanganan pengaduan masyarakat dimonitoring dan evaluasi tidak secara berkala
c. Penanganan pengaduan masyarakat belum di monitoring dan evaluasi</t>
  </si>
  <si>
    <t xml:space="preserve">Hasil evaluasi atas penanganan pengaduan masyarakat telah ditindaklanjuti </t>
  </si>
  <si>
    <t>Ya, apabila terdapat laporan hasil evaluasi atas tindak lanjut penanganan pengaduan masyarakat</t>
  </si>
  <si>
    <t>Whistle Blowing System</t>
  </si>
  <si>
    <r>
      <rPr>
        <i/>
        <sz val="11"/>
        <color theme="1"/>
        <rFont val="Calibri"/>
        <family val="2"/>
      </rPr>
      <t>Whistle Blowing System</t>
    </r>
    <r>
      <rPr>
        <sz val="11"/>
        <color theme="1"/>
        <rFont val="Calibri"/>
        <family val="2"/>
      </rPr>
      <t xml:space="preserve"> telah disosialisasikan</t>
    </r>
  </si>
  <si>
    <r>
      <rPr>
        <sz val="11"/>
        <color theme="1"/>
        <rFont val="Calibri"/>
        <family val="2"/>
      </rPr>
      <t xml:space="preserve">a. </t>
    </r>
    <r>
      <rPr>
        <i/>
        <sz val="11"/>
        <color theme="1"/>
        <rFont val="Calibri"/>
        <family val="2"/>
      </rPr>
      <t>Whistle blowing system</t>
    </r>
    <r>
      <rPr>
        <sz val="11"/>
        <color theme="1"/>
        <rFont val="Calibri"/>
        <family val="2"/>
      </rPr>
      <t xml:space="preserve"> disosialisasikan ke seluruh pegawai
b. </t>
    </r>
    <r>
      <rPr>
        <i/>
        <sz val="11"/>
        <color theme="1"/>
        <rFont val="Calibri"/>
        <family val="2"/>
      </rPr>
      <t>Whistle blowing system</t>
    </r>
    <r>
      <rPr>
        <sz val="11"/>
        <color theme="1"/>
        <rFont val="Calibri"/>
        <family val="2"/>
      </rPr>
      <t xml:space="preserve"> disosialisasikan ke sebagian besar pegawai
c. </t>
    </r>
    <r>
      <rPr>
        <i/>
        <sz val="11"/>
        <color theme="1"/>
        <rFont val="Calibri"/>
        <family val="2"/>
      </rPr>
      <t>Whistle blowing system</t>
    </r>
    <r>
      <rPr>
        <sz val="11"/>
        <color theme="1"/>
        <rFont val="Calibri"/>
        <family val="2"/>
      </rPr>
      <t xml:space="preserve"> disosialisasikan ke sebagian kecil pegawai 
d. </t>
    </r>
    <r>
      <rPr>
        <i/>
        <sz val="11"/>
        <color theme="1"/>
        <rFont val="Calibri"/>
        <family val="2"/>
      </rPr>
      <t>Whistle blowing system</t>
    </r>
    <r>
      <rPr>
        <sz val="11"/>
        <color theme="1"/>
        <rFont val="Calibri"/>
        <family val="2"/>
      </rPr>
      <t xml:space="preserve"> belum disosialisasikan</t>
    </r>
  </si>
  <si>
    <t>Penanganan Benturan Kepentingan</t>
  </si>
  <si>
    <t>Penanganan Benturan Kepentingan telah disosialisasikan</t>
  </si>
  <si>
    <t>a. Penanganan Benturan Kepentingan telah disosialiasikan ke seluruh pegawai
b. Penanganan Benturan Kepentingan telah disosialiasikan ke sebagian besar pegawai
c. Penanganan Benturan Kepentingan telah disosialiasikan ke sebagian kecil pegawai
d. Penanganan Benturan Kepentingan belum disosialiasikan</t>
  </si>
  <si>
    <t>Penanganan Benturan Kepentingan telah diimplementasikan</t>
  </si>
  <si>
    <t>Ya, apabila Penanganan Benturan Kepentingan telah diimplementasikan</t>
  </si>
  <si>
    <t>Telah dilakukan evaluasi atas Penanganan Benturan Kepentingan</t>
  </si>
  <si>
    <t>a. Penanganan Benturan Kepentingan dimonitoring dan evaluasi secara berkala
b. Penanganan Benturan Kepentingan dimonitoring dan evaluasi tidak secara berkala
c. Penanganan Benturan Kepentingan belum di monitoring dan evaluasi</t>
  </si>
  <si>
    <t>Hasil evaluasi atas Penanganan Benturan Kepentingan telah ditindaklanjuti</t>
  </si>
  <si>
    <t>a. Seluruh Hasil evaluasi atas Penanganan Benturan Kepentingan telah ditindaklanjuti
b. Sebagian besar Hasil evaluasi atas Penanganan Benturan Kepentingan telah ditindaklanjuti
c. Sebagian kecil Hasil evaluasi atas Penanganan Benturan Kepentingan telah ditindaklanjuti
d. Belum ada tindak lanjut atas Penanganan Benturan Kepentingan</t>
  </si>
  <si>
    <t>Pembangunan Zona Integritas</t>
  </si>
  <si>
    <t>Telah dilakukan pencanangan Pembangunan zona integritas level unit kerja</t>
  </si>
  <si>
    <t>Ya, apabila terdapat Dokumen penandatanganan pakta integritas</t>
  </si>
  <si>
    <t xml:space="preserve"> </t>
  </si>
  <si>
    <t>Telah dilakukan pembangunan zona integritas</t>
  </si>
  <si>
    <t>a. Pembangunan zona integritas dilakukan secara intensif
b. Pembangunan zona integritas dilakikan tidak secara intensif
c. Belum ada pembangunan zona integritas</t>
  </si>
  <si>
    <t>Telah dilakukan evaluasi atas pembangunan zona integritas</t>
  </si>
  <si>
    <t>a. Pembangunan zona integritas telah dimonitor dan evaluasi secara berkala
b. Pembangunan zona integritas telah dimonitor dan evaluasi tidak secara berkala
c. Pembangunan zona integritas belum di monitor dan evaluasi</t>
  </si>
  <si>
    <t>PENINGKATAN KUALITAS PELAYANAN PUBLIK</t>
  </si>
  <si>
    <t>Standar Pelayanan</t>
  </si>
  <si>
    <t>Terdapat kebijakan standar pelayanan</t>
  </si>
  <si>
    <t>a. Terdapat penetapan Standar Pelayanan terhadap seluruh jenis pelayanan, dan sesuai asas serta komponen standar pelayanan publik yang berlaku
b. Terdapat penetapan Standar Pelayanan terhadap sebagian jenis pelayanan, dan sesuai asas serta komponen standar pelayanan publik yang berlaku
c. Terdapat penetapan Standar Pelayanan terhadap seluruh jenis pelayanan, namun tidak sesuai asas serta komponen standar pelayanan publik yang berlaku
d. Terdapat penetapan Standar Pelayanan terhadap sebagian jenis pelayanan, namun tidak sesuai asas serta komponen standar pelayanan publik yang berlaku
e. Standar Pelayanan belum ditetapkan</t>
  </si>
  <si>
    <t>Standar pelayanan telah dimaklumatkan</t>
  </si>
  <si>
    <t>a. Standar pelayanan telah dimaklumatkan pada seluruh jenis pelayanan dan dipublikasikan minimal di website
b. Standar pelayanan telah dimaklumatkan pada sebagian besar jenis pelayanan dan dipublikasikan minimal di website
c. Standar pelayanan telah dimaklumatkan pada sebagian kecil  jenis pelayanan dan belum dipublikasikan
d. Standar pelayanan belum dimaklumatkan pada seluruh jenis pelayanan dan belum dipublikasikan</t>
  </si>
  <si>
    <t>Dilakukan reviu dan perbaikan atas standar pelayanan</t>
  </si>
  <si>
    <t>a. Dilakukan reviu dan perbaikan atas standar pelayanan dan dilakukan dengan melibatkan stakeholders (antara lain : tokoh masyarakat,  akademisi, dunia usaha, dan lembaga swadaya masyarakat), serta memanfaatkan masukan hasil SKM dan pengaduan masyarakat
b. Dilakukan reviu dan perbaikan atas standar pelayanan dan dilakukan dengan memanfaatkan masukan hasil SKM dan pengaduan masyarakat, namun tanpa melibatkan stakeholders
c. Dilakukan reviu dan perbaikan atas standar pelayanan, namun  dilakukan tanpa memanfaatkan masukan hasil SKM dan pengaduan masyarakat, serta tanpa melibatkan stakeholders
d. Belum dilakukan reviu dan perbaikan atas standar pelayanan</t>
  </si>
  <si>
    <t>Budaya Pelayanan Prima</t>
  </si>
  <si>
    <t>Telah dilakukan berbagai upaya peningkatan kemampuan dan/atau kompetensi tentang penerapan budaya pelayanan prima</t>
  </si>
  <si>
    <t>a. Telah dilakukan pelatihan/sosialisasi pelayanan prima, sehingga seluruh petugas/pelaksana layanan memiliki kompetensi sesuai kebutuhan jenis layanan
b. Telah dilakukan pelatihan/sosialisasi pelayanan prima, sehingga sebagian besar petugas/pelaksana layanan memiliki kompetensi sesuai kebutuhan jenis layanan 
c. Telah dilakukan pelatihan/sosialisasi pelayanan prima namun secara terbatas, sehingga hanya sebagian kecil petugas/pelaksana layanan yang memiliki kompetensi sesuai kebutuhan jenis layanan 
d. Belum dilakukan pelatihan/sosialisasi pelayanan prima, dan seluruh petugas/pelaksana layanan belum memiliki kompetensi sesuai kebutuhan jenis layanan</t>
  </si>
  <si>
    <t xml:space="preserve">Informasi tentang pelayanan mudah diakses melalui berbagai media </t>
  </si>
  <si>
    <r>
      <rPr>
        <sz val="11"/>
        <color theme="1"/>
        <rFont val="Calibri"/>
        <family val="2"/>
      </rPr>
      <t xml:space="preserve">a. Seluruh Informasi tentang pelayanan dapat diakses secara </t>
    </r>
    <r>
      <rPr>
        <i/>
        <sz val="11"/>
        <color theme="1"/>
        <rFont val="Calibri"/>
        <family val="2"/>
      </rPr>
      <t>online</t>
    </r>
    <r>
      <rPr>
        <sz val="11"/>
        <color theme="1"/>
        <rFont val="Calibri"/>
        <family val="2"/>
      </rPr>
      <t xml:space="preserve"> (</t>
    </r>
    <r>
      <rPr>
        <i/>
        <sz val="11"/>
        <color theme="1"/>
        <rFont val="Calibri"/>
        <family val="2"/>
      </rPr>
      <t>website</t>
    </r>
    <r>
      <rPr>
        <sz val="11"/>
        <color theme="1"/>
        <rFont val="Calibri"/>
        <family val="2"/>
      </rPr>
      <t xml:space="preserve">/media sosial) dan terhubung dengan sistem informasi pelayanan publik nasional
b. Seluruh Informasi tentang pelayanan dapat diakses secara </t>
    </r>
    <r>
      <rPr>
        <i/>
        <sz val="11"/>
        <color theme="1"/>
        <rFont val="Calibri"/>
        <family val="2"/>
      </rPr>
      <t>online</t>
    </r>
    <r>
      <rPr>
        <sz val="11"/>
        <color theme="1"/>
        <rFont val="Calibri"/>
        <family val="2"/>
      </rPr>
      <t xml:space="preserve"> (</t>
    </r>
    <r>
      <rPr>
        <i/>
        <sz val="11"/>
        <color theme="1"/>
        <rFont val="Calibri"/>
        <family val="2"/>
      </rPr>
      <t>website</t>
    </r>
    <r>
      <rPr>
        <sz val="11"/>
        <color theme="1"/>
        <rFont val="Calibri"/>
        <family val="2"/>
      </rPr>
      <t xml:space="preserve">/media sosial), namun belum terhubung dengan sistem informasi pelayanan publik nasional
c. Seluruh Informasi tentang pelayanan belum </t>
    </r>
    <r>
      <rPr>
        <i/>
        <sz val="11"/>
        <color theme="1"/>
        <rFont val="Calibri"/>
        <family val="2"/>
      </rPr>
      <t>online</t>
    </r>
    <r>
      <rPr>
        <sz val="11"/>
        <color theme="1"/>
        <rFont val="Calibri"/>
        <family val="2"/>
      </rPr>
      <t>, hanya dapat diakses di tempat layanan (</t>
    </r>
    <r>
      <rPr>
        <i/>
        <sz val="11"/>
        <color theme="1"/>
        <rFont val="Calibri"/>
        <family val="2"/>
      </rPr>
      <t>intranet</t>
    </r>
    <r>
      <rPr>
        <sz val="11"/>
        <color theme="1"/>
        <rFont val="Calibri"/>
        <family val="2"/>
      </rPr>
      <t xml:space="preserve"> dan non elektronik)
d. Informasi tentang pelayanan sulit diakses</t>
    </r>
  </si>
  <si>
    <t>Telah terdapat sistem pemberian penghargaan dan sanksi bagi petugas pemberi pelayanan</t>
  </si>
  <si>
    <t>a. Telah terdapat kebijakan pemberian penghargaan dan sanksi yang minimal memenuhi unsur penilaian: disiplin, kinerja, dan hasil penilaian pengguna layanan, dan telah diterapkan ke seluruh petugas/pelaksana layanan
b. Telah terdapat kebijakan pemberian penghargaan dan sanksi yang minimal memenuhi unsur penilaian: disiplin, kinerja, dan hasil penilaian pengguna layanan, namun belum diterapkan ke seluruh petugas/pelaksana layanan
c. Telah terdapat kebijakan pemberian penghargaan dan sanksi, namun belum memenuhi unsur penilaian minimal : disiplin, kinerja, dan hasil penilaian pengguna layanan
d. Belum terdapat kebijakan pemberian penghargaan dan sanksi</t>
  </si>
  <si>
    <t>Telah terdapat sistem pemberian kompensasi kepada penerima layanan bila layanan tidak sesuai standar</t>
  </si>
  <si>
    <t>a. Telah terdapat sistem pemberian kompensasi bila layanan tidak sesuai standar bagi penerima layanan di seluruh jenis layanan
b. Telah terdapat sistem pemberian kompensasi bila layanan tidak sesuai standar bagi penerima layanan di sebagian besar jenis layanan 
c. Telah terdapat sistem pemberian kompensasi bila layanan tidak sesuai standar bagi penerima layanan di sebagian kecil jenis layanan 
d. Belum terdapat sistem pemberian kompensasi bila layanan tidak sesuai standar</t>
  </si>
  <si>
    <t>Telah terdapat sarana layanan terpadu/terintegrasi</t>
  </si>
  <si>
    <t>a. Apabila seluruh pelayanan sudah dilakukan secara terpadu dan sarana prasarana layanan memenuhi standar sarpras
b. Apabila sebagian pelayanan sudah dilakukan secara terpadu dan sarana prasarana layanan memenuhi standar sarpras
c. Apabila sebagian pelayanan sudah dilakukan secara terpadu, namun sarana prasarana layanan belum memenuhi standar sarpras
d. Apabila pelayanan belum terpadu</t>
  </si>
  <si>
    <t>Telah terdapat inovasi pelayanan</t>
  </si>
  <si>
    <t>a. Inovasi pelayanan telah mendapatkan pengakuan secara internasional dan/atau nasional dan telah direplikasi oleh instansi lain
b. Inovasi pelayanan telah mendapatkan pengakuan secara internasional dan/atau nasional tetapi belum direplikasi oleh instansi lain
c. Inovasi pelayanan belum mendapatkan pengakuan secara internasional dan/atau nasional tetapi telah direplikasi oleh instansi lain
d. Belum terdapat inovasi pelayanan</t>
  </si>
  <si>
    <t>Pengelolaan Pengaduan</t>
  </si>
  <si>
    <t>Terdapat media pengaduan dan konsultasi pelayanan</t>
  </si>
  <si>
    <t>a. Terdapat media konsultasi dan pengaduan secara offline dan online, tersedia petugas khusus yang menangani, dan terintegrasi dengan SP4N-LAPOR!
b. Terdapat media konsultasi dan pengaduan secara offline dan online, tersedia petugas khusus yang menangani namun belum terintegrasi dengan SP4N-LAPOR!
c. Terdapat media konsultasi dan pengaduan secara offline dan online, namun belum tersedia petugas khusus yang menangani
d. Hanya terdapat media konsultasi dan pengaduan secara offline
e. Tidak terdapat media konsultasi dan pengaduan</t>
  </si>
  <si>
    <t>Terdapat unit yang mengelola pengaduan dan konsultasi pelayanan</t>
  </si>
  <si>
    <t>a. Terdapat unit pengelola khusus untuk konsultasi dan pengaduan, serta SK pengelola SP4N-LAPOR! di level Organisasi
b. Terdapat unit pengelola khusus untuk konsultasi dan pengaduan, serta surat penugasan pengelola SP4N-LAPOR! di level unit kerja
c. Terdapat SK pengelola SP4N-LAPOR! di level instansi dan/atau surat penugasan pengelola SP4N-LAPOR! di level unit kerja, namun unit pengelola khusus untuk konsultasi dan pengaduan belum ada
d. Belum terdapat unit pengelola khusus untuk konsultasi dan pengaduan, serta belum terdapat SK pengelola SP4N-LAPOR! di level instansi dan/atau surat penugasan pengelola SP4N-LAPOR! di level unit kerja</t>
  </si>
  <si>
    <t>Telah dilakukan tindak lanjut atas seluruh pengaduan pelayanan untuk perbaikan kualitas pelayanan</t>
  </si>
  <si>
    <t>a. Telah dilakukan tindak lanjut atas seluruh pengaduan pelayanan  untuk perbaikan kualitas pelayanan
b. Telah dilakukan tindak lanjut atas  sebagian besar pengaduan pelayanan untuk perbaikan kualitas pelayanan
c. Telah dilakukan tindak lanjut atas sebagian kecil pengaduan pelayanan unutk perbaikan kualitas pelayanan 
d. Belum dilakukan tindak lanjut atas pengaduan pelayanan</t>
  </si>
  <si>
    <t>Telah dilakukan evaluasi atas penanganan keluhan/masukan dan konsultasi</t>
  </si>
  <si>
    <t>a. Evaluasi atas penanganan keluhan/masukan dan konsultasi dilakukan secara berkala
b. Evaluasi  atas penanganan keluhan/masukan dan konsultasi dilakukan  tidak berkala
c. Belum dilakukan evaluasi penanganan keluhan/masukan dan konsultasi</t>
  </si>
  <si>
    <t>Penilaian kepuasan terhadap pelayanan</t>
  </si>
  <si>
    <t>Dilakukan survei kepuasan masyarakat terhadap pelayanan</t>
  </si>
  <si>
    <t>a. Survei kepuasan masyarakat terhadap pelayanan dilakukan minimal 4 kali dalam setahun
b. Survei kepuasan masyarakat terhadap pelayanan dilakukan minimal 3 kali dalam setahun
c. Survei kepuasan masyarakat terhadap pelayanan dilakukan minimal 2 kali dalam setahun
d. Survei kepuasan masyarakat terhadap pelayanan dilakukan minimal 1 kali dalam setahun
e. Belum dilakukan survei kepuasan masyarakat terhadap pelayanan</t>
  </si>
  <si>
    <t>Hasil survei kepuasan masyarakat dapat diakses secara terbuka</t>
  </si>
  <si>
    <r>
      <rPr>
        <sz val="11"/>
        <color theme="1"/>
        <rFont val="Calibri"/>
        <family val="2"/>
      </rPr>
      <t xml:space="preserve">a. Hasil survei kepuasan masyarakat dapat diakses secara </t>
    </r>
    <r>
      <rPr>
        <i/>
        <sz val="11"/>
        <color theme="1"/>
        <rFont val="Calibri"/>
        <family val="2"/>
      </rPr>
      <t>online</t>
    </r>
    <r>
      <rPr>
        <sz val="11"/>
        <color theme="1"/>
        <rFont val="Calibri"/>
        <family val="2"/>
      </rPr>
      <t xml:space="preserve"> (</t>
    </r>
    <r>
      <rPr>
        <i/>
        <sz val="11"/>
        <color theme="1"/>
        <rFont val="Calibri"/>
        <family val="2"/>
      </rPr>
      <t>website</t>
    </r>
    <r>
      <rPr>
        <sz val="11"/>
        <color theme="1"/>
        <rFont val="Calibri"/>
        <family val="2"/>
      </rPr>
      <t xml:space="preserve">, media sosial, dll) dan </t>
    </r>
    <r>
      <rPr>
        <i/>
        <sz val="11"/>
        <color theme="1"/>
        <rFont val="Calibri"/>
        <family val="2"/>
      </rPr>
      <t>offline</t>
    </r>
    <r>
      <rPr>
        <sz val="11"/>
        <color theme="1"/>
        <rFont val="Calibri"/>
        <family val="2"/>
      </rPr>
      <t xml:space="preserve">
b. Hasil survei kepuasan masyarakat hanya dapat diakses secara </t>
    </r>
    <r>
      <rPr>
        <i/>
        <sz val="11"/>
        <color theme="1"/>
        <rFont val="Calibri"/>
        <family val="2"/>
      </rPr>
      <t>offline</t>
    </r>
    <r>
      <rPr>
        <sz val="11"/>
        <color theme="1"/>
        <rFont val="Calibri"/>
        <family val="2"/>
      </rPr>
      <t xml:space="preserve"> di tempat layanan
c. Hasil survei kepuasan masyarakat tidak dipublikasi</t>
    </r>
  </si>
  <si>
    <t>Dilakukan tindak lanjut atas hasil survei kepuasan masyarakat</t>
  </si>
  <si>
    <t>a. Dilakukan tindak lanjut atas seluruh hasil survei kepuasan masyarakat
b. Dilakukan tindak lanjut atas sebagian besar hasil survei kepuasan masyarakat
c. Dilakukan tindak lanjut atas sebagian kecil hasil survei kepuasan masyarakat
d. Belum dilakukan tindak lanjut atas hasil survei kepuasan masyarakat</t>
  </si>
  <si>
    <t>Pemanfaatan Teknologi Informasi</t>
  </si>
  <si>
    <t>Telah menerapkan teknologi informasi dalam memberikan pelayanan</t>
  </si>
  <si>
    <t>a. Terdapat pelayanan yang menggunakan teknologi informasi pada seluruh proses pemberian layanan
b. Terdapat pelayanan yang menggunakan teknologi informasi pada sebagian besar proses pemberian layanan
c. Terdapat pelayanan yang menggunakan teknologi informasi pada sebagian kecil proses pemberian layanan
d. Terdapat pelayanan yang belum menggunakan teknologi informasi pada proses pemberian pelayanan</t>
  </si>
  <si>
    <t>Telah dilakukan perbaikan secara terus menerus</t>
  </si>
  <si>
    <t xml:space="preserve">a. Perbaikan dilakukan secara terus-menerus
b. Perbaikan dilakukan tidak secara terus menerus
c. Belum dilakukan perbaikan </t>
  </si>
  <si>
    <t>II.</t>
  </si>
  <si>
    <t>REFORM</t>
  </si>
  <si>
    <t>Komitmen dalam Perubahan</t>
  </si>
  <si>
    <t>Agen perubahan telah membuat perubahan yang konkret di Instansi</t>
  </si>
  <si>
    <t>1 Agen 1 Perubahan</t>
  </si>
  <si>
    <t>%</t>
  </si>
  <si>
    <t>- Jumlah Agen Perubahan</t>
  </si>
  <si>
    <t>Jumlah</t>
  </si>
  <si>
    <t>- Jumlah Perubahan yang dibuat</t>
  </si>
  <si>
    <t>Perubahan yang dibuat Agen Perubahan telah terintegrasi dalam sistem manajemen</t>
  </si>
  <si>
    <t>Perubahan/inovasi yang dibuat telah diintegrasikan dalam sistem manajemen dan dimanfaatkan dalam pelaksanaan tugas/pelayanan</t>
  </si>
  <si>
    <t>- Jumlah Perubahan yang telah diintegrasikan dalam sistem manajemen</t>
  </si>
  <si>
    <t>Komitmen Pimpinan</t>
  </si>
  <si>
    <t>Pimpinan memiliki komitmen terhadap pelaksanaan reformasi birokrasi, dengan adanya target capaian reformasi yang jelas di dokumen perencanaan</t>
  </si>
  <si>
    <t>a. Target capaian reformasi sudah ada di dokumen perencanaan unit kerja dan sebagian besar (diatas 80%) sudah tercapai
b. Target capaian reformasi sudah ada di dokumen perencanaan unit kerja dan sebagian (diatas 50%) sudah tercapai
c. Target capaian reformasi sudah ada di dokumen perencanaan unit kerja dan sebagian kecil (dibawah 50%) sudah tercapai
d. Target capaian reformasi sudah ada di dokumen perencanaan unit kerja, namun belum ada yang tercapai (masih dalam tahap pembangunan)
e. Tidak ada target capaian reformasi di dokumen perencanaan unit kerja</t>
  </si>
  <si>
    <t>Membangun Budaya Kerja</t>
  </si>
  <si>
    <t>Instansi membangun budaya kerja positif dan menerapkan nilai-nilai organisasi dalam pelaksanaan tugas sehari-hari</t>
  </si>
  <si>
    <t>a. Budaya kerja dan nilai-nilai organisasi telah dinternalisasi ke seluruh anggota organisasi, dan penerapannya dituangkan dalam standar operasional pelaksanaan kegiatan/tugas 
b. Budaya kerja dan nilai-nilai organisasi telah dinternalisasi ke seluruh anggota organisasi, namun belum dituangkan dalam standar operasional pelaksanaan kegiatan/tugas
c. Budaya kerja dan nilai-nilai organisasi telah disusun, namun belum dinternalisasi ke seluruh anggota organisasi
d. Belum menyusun budaya kerja dan nilai-nilai organisasi</t>
  </si>
  <si>
    <t>Peran Kebijakan</t>
  </si>
  <si>
    <t>Kebijakan yang diterbitkan memiliki peta keterkaitan dengan kebijakan lainnya</t>
  </si>
  <si>
    <t>a. Semua kebijakan yang terbit telah memiliki peta keterkaitan dengan kebijakan lainnya
b. Sebagian kebijakan yang terbit telah memiliki peta keterkaitan dengan kebijakan lainnya
c. Belum memiliki peta keterkaitan kebijakan yang baru terbit dengan kebijakan lainnya</t>
  </si>
  <si>
    <t>Kebijakan terkait pelayanan dan atau perizinan yang diterbitkan memuat unsur kemudahan dan efisiensi pelayanan utama unit kerja</t>
  </si>
  <si>
    <t>Persentase diperoleh dari Jumlah kebijakan terkait pelayanan dan atau perizinan yang terbit memuat unsur kemudahan dan efisiensi pelayanan utama instansi dibagi dengan Jumlah kebijakan terkait pelayanan dan atau perizinan baru yang terbit</t>
  </si>
  <si>
    <t>- Jumlah kebijakan terkait pelayanan dan atau perizinan baru yang terbit</t>
  </si>
  <si>
    <t>- Jumlah kebijakan terkait pelayanan dan atau perizinan yang terbit memuat unsur kemudahan dan efisiensi pelayanan utama instansi</t>
  </si>
  <si>
    <t>Organisasi Berbasis Kinerja</t>
  </si>
  <si>
    <t>Penyesuaian organisasi dalam rangka mewujudkan organisasi yang efektif, efisien dan tepat ukuran sesuai dengan proses bisnis,  dengan mempertimbangkan kinerja utama yang dihasilkan.</t>
  </si>
  <si>
    <t>a. Sudah ada usulan perubahan organisasi sesuai dengan proses bisnis,  dengan mempertimbangkan kinerja utama yang dihasilkan
b. Sudah ada usulan perubahan organisasi namun belum mengacu pada proses bisnis/kinerja utama yang dihasilkan
c. Belum ada usulan</t>
  </si>
  <si>
    <t>Peta Proses Bisnis Mempengaruhi Penyederhanaan Jabatan</t>
  </si>
  <si>
    <t>Telah disusun peta proses bisnis dengan adanya penyederhanaan jabatan</t>
  </si>
  <si>
    <t>a. Peta proses bisnis telah disusun dan mempengaruhi penyederhanaan seluruh jabatan
b. Peta proses bisnis telah disusun dan mempengaruhi penyederhanaan sebagian besar (lebih dari 50%) jabatan
c. Peta proses bisnis telah disusun dan mempengaruhi penyederhanaan sebagian kecil (kurang dari 50%)  jabatan
d. Peta proses bisnis telah disusun dan belum mempengaruhi penyederhanaan jabatan</t>
  </si>
  <si>
    <t>Sistem Pemerintahan Berbasis Elektronik (SPBE) yang Terintegrasi</t>
  </si>
  <si>
    <t>Implementasi SPBE telah terintegrasi dan mampu mendorong pelaksanaan pelayanan publik yang lebih cepat dan efisien</t>
  </si>
  <si>
    <t>a. Implementasi SPBE telah terintegrasi dan mampu mendorong pelaksanaan pelayanan publik yang lebih cepat dan efisien 
b. Implementasi SPBE telah mampu mendorong pelaksanaan pelayanan publik yang lebih cepat dan efisien, namun belum terintegrasi (parsial)
c. Implementasi SPBE belum mendorong pelaksanaan pelayanan publik yang lebih cepat dan efisien</t>
  </si>
  <si>
    <t>Implementasi SPBE telah terintegrasi dan mampu mendorong pelaksanaan pelayanan internal organisasi yang lebih cepat dan efisien</t>
  </si>
  <si>
    <t>a. Implementasi SPBE telah terintegrasi dan mampu mendorong pelaksanaan pelayanan internal unit kerja yang lebih cepat dan efisien 
b. Implementasi SPBE telah mampu mendorong pelaksanaan pelayanan internal unit kerja yang lebih cepat dan efisien, namun belum terintegrasi (parsial)
c. Implementasi SPBE belum mendorong pelaksanaan pelayanan internal unit kerja yang lebih cepat dan efisien</t>
  </si>
  <si>
    <t>Transformasi Digital Memberikan Nilai Manfaat</t>
  </si>
  <si>
    <t xml:space="preserve">Transformasi digital pada bidang proses bisnis utama telah mampu memberikan nilai manfaat bagi unit kerja secara optimal </t>
  </si>
  <si>
    <t>a. Kriteria huruf b telah terpenuhi dan penerapan atau penggunaan dari manfaat/dampak dari transformasi digital pada bidang proses bisnis utama bagi unit kerja telah dilakukan validasi dan evaluasi serta ditindaklanjuti secara berkelanjutan.
b. Kriteria huruf c telah terpenuhi dan manfaat/dampak dari transformasi digital pada bidang proses bisnis utama telah diterapkan/digunakan oleh unit kerja sesuai dengan sasaran dan target manfaat/dampak.
c. Kriteria huruf d telah terpenuhi dan manfaat/dampak dari transformasi digital pada bidang proses bisnis utama telah mampu direalisasikan pada unit kerja sesuai dengan sasaran dan target manfaat/dampak.
d. Kriteria huruf e telah terpenuhi dan kapabilitas prakiraan dan pelacakan terhadap sasaran dan target manfaat/dampak dari transformasi digital pada bidang proses bisnis utama.
e. Sasaran dan target manfaat/dampak dari transformasi digital pada bidang proses bisnis utama telah direncanakan, didefinisikan, dan ditetapkan.</t>
  </si>
  <si>
    <t>Transformasi digital pada bidang administrasi pemerintahan telah mampu memberikan nilai manfaat bagi unit kerja secara optimal</t>
  </si>
  <si>
    <t>a. Kriteria huruf b telah terpenuhi dan penerapan atau penggunaan dari manfaat/dampak dari transformasi digital pada bidang administrasi pemerintahan bagi unit kerja telah dilakukan validasi dan evaluasi serta ditindaklanjuti secara berkelanjutan.
b. Kriteria huruf c telah terpenuhi dan manfaat/dampak dari transformasi digital pada bidang administrasi pemerintahan telah diterapkan/digunakan oleh unit kerja sesuai dengan sasaran dan target manfaat/dampak.
c. Kriteria huruf d telah terpenuhi dan manfaat/dampak dari transformasi digital pada bidang administrasi pemerintahan telah mampu direalisasikan pada unit kerja sesuai dengan sasaran dan target manfaat/dampak.
d. Kriteria huruf e telah terpenuhi dan kapabilitas prakiraan dan pelacakan terhadap sasaran dan target manfaat/dampak dari transformasi digital pada bidang administrasi pemerintahan.
e. Sasaran dan target manfaat/dampak dari transformasi digital pada bidang administrasi pemerintahan telah direncanakan, didefinisikan, dan ditetapkan.</t>
  </si>
  <si>
    <t>Transformasi digital pada bidang pelayanan publik telah mampu memberikan nilai manfaat bagi unit kerja secara optimal</t>
  </si>
  <si>
    <t>a. Kriteria huruf b telah terpenuhi dan penerapan atau penggunaan dari manfaat/dampak dari transformasi digital pada bidang pelayanan publik bagi unit kerja telah dilakukan validasi dan evaluasi serta ditindaklanjuti secara berkelanjutan.
b. Kriteria huruf c telah terpenuhi dan manfaat/dampak dari transformasi digital pada bidang pelayanan publik telah diterapkan/digunakan oleh unit kerja sesuai dengan sasaran dan target manfaat/dampak.
c. Kriteria huruf d telah terpenuhi dan manfaat/dampak dari transformasi digital pada bidang pelayanan publik telah mampu direalisasikan pada unit kerja sesuai dengan sasaran dan target manfaat/dampak.
d. Kriteria huruf e telah terpenuhi dan kapabilitas prakiraan dan pelacakan terhadap sasaran dan target manfaat/dampak dari transformasi digital pada bidang pelayanan publik.
e. Sasaran dan target manfaat/dampak dari transformasi digital pada bidang pelayanan publik telah direncanakan, didefinisikan, dan ditetapkan.</t>
  </si>
  <si>
    <t>Kinerja Individu</t>
  </si>
  <si>
    <t>Ukuran kinerja individu telah berorientasi hasil (outcome) sesuai pada levelnya</t>
  </si>
  <si>
    <t>a. Seluruh ukuran kinerja individu telah berorientasi hasil (outcome) sesuai pada levelnya
b. Sebagian ukuran kinerja individu telah berorientasi hasil (outcome) sesuai pada levelnya
c. Tidak ada ukuran kinerja individu yang berorientasi hasil (outcome)</t>
  </si>
  <si>
    <r>
      <rPr>
        <b/>
        <i/>
        <sz val="11"/>
        <color theme="1"/>
        <rFont val="Calibri"/>
        <family val="2"/>
      </rPr>
      <t>Assessment</t>
    </r>
    <r>
      <rPr>
        <b/>
        <sz val="11"/>
        <color theme="1"/>
        <rFont val="Calibri"/>
        <family val="2"/>
      </rPr>
      <t xml:space="preserve"> Pegawai</t>
    </r>
  </si>
  <si>
    <r>
      <rPr>
        <sz val="11"/>
        <color theme="1"/>
        <rFont val="Calibri"/>
        <family val="2"/>
      </rPr>
      <t xml:space="preserve">Hasil </t>
    </r>
    <r>
      <rPr>
        <i/>
        <sz val="11"/>
        <color theme="1"/>
        <rFont val="Calibri"/>
        <family val="2"/>
      </rPr>
      <t>assessment</t>
    </r>
    <r>
      <rPr>
        <sz val="11"/>
        <color theme="1"/>
        <rFont val="Calibri"/>
        <family val="2"/>
      </rPr>
      <t xml:space="preserve"> telah dijadikan pertimbangan untuk mutasi dan pengembangan karir pegawai
</t>
    </r>
  </si>
  <si>
    <r>
      <rPr>
        <sz val="11"/>
        <color theme="1"/>
        <rFont val="Calibri"/>
        <family val="2"/>
      </rPr>
      <t xml:space="preserve">a. Seluruh hasil </t>
    </r>
    <r>
      <rPr>
        <i/>
        <sz val="11"/>
        <color theme="1"/>
        <rFont val="Calibri"/>
        <family val="2"/>
      </rPr>
      <t>assessment</t>
    </r>
    <r>
      <rPr>
        <sz val="11"/>
        <color theme="1"/>
        <rFont val="Calibri"/>
        <family val="2"/>
      </rPr>
      <t xml:space="preserve"> dijadikan dasar mutasi internal dan pengembangan kompetensi pegawai
b. Hasil </t>
    </r>
    <r>
      <rPr>
        <i/>
        <sz val="11"/>
        <color theme="1"/>
        <rFont val="Calibri"/>
        <family val="2"/>
      </rPr>
      <t>assessment</t>
    </r>
    <r>
      <rPr>
        <sz val="11"/>
        <color theme="1"/>
        <rFont val="Calibri"/>
        <family val="2"/>
      </rPr>
      <t xml:space="preserve"> belum seluruhnya dijadikan mutasi internal dan pengembangan kompetensi pegawai
c. Hasil </t>
    </r>
    <r>
      <rPr>
        <i/>
        <sz val="11"/>
        <color theme="1"/>
        <rFont val="Calibri"/>
        <family val="2"/>
      </rPr>
      <t>assessment</t>
    </r>
    <r>
      <rPr>
        <sz val="11"/>
        <color theme="1"/>
        <rFont val="Calibri"/>
        <family val="2"/>
      </rPr>
      <t xml:space="preserve"> belum dijadikan dasar mutasi internal dan pengembangan kompetensi pegawai</t>
    </r>
  </si>
  <si>
    <t>Pelanggaran Disiplin Pegawai</t>
  </si>
  <si>
    <t>Penurunan pelanggaran disiplin pegawai</t>
  </si>
  <si>
    <t>Persentase pernurunan pelanggaran disiplin pegawai diperoleh dari Jumlah pelanggaran tahun sebelumnya dikurangi Jumlah pelanggaran tahun ini kemudian dibagi dengan Jumlah pelanggaran tahun sebelumnya</t>
  </si>
  <si>
    <t>- Jumlah pelanggaran tahun sebelumnya</t>
  </si>
  <si>
    <t>- Jumlah pelanggaran tahun ini</t>
  </si>
  <si>
    <t>- Jumlah pelanggaran yang telah diberikan sanksi/hukuman</t>
  </si>
  <si>
    <t>Efektifitas dan Efisiensi Anggaran</t>
  </si>
  <si>
    <t>Penggunaan anggaran yang efektif dan efisien</t>
  </si>
  <si>
    <t>Jumlah Program/Kegiatan yang ada sebelumnya:</t>
  </si>
  <si>
    <t>- Jumlah program</t>
  </si>
  <si>
    <t>- Jumlah kegiatan</t>
  </si>
  <si>
    <t>Jumlah Program/Kegiatan yang mendukung tercapainya kinerja utama organisasi:</t>
  </si>
  <si>
    <t>Merupakan Program dan Kegiatan dengan capaian Sasaran 100% atau lebih</t>
  </si>
  <si>
    <t>Persentase Sasaran dengan capaian 100% atau lebih</t>
  </si>
  <si>
    <t>Persentase diperoleh dari Jumlah Sasaran Kinerja yang tercapai 100% atau lebih dibagi dengan Jumlah Sasaran Kinerja</t>
  </si>
  <si>
    <t>- Jumlah Sasaran Kinerja</t>
  </si>
  <si>
    <t>- Jumlah Sasaran Kinerja yang tercapai 100% atau lebih</t>
  </si>
  <si>
    <t>Persentase Anggaran yang berhasil direfocussing untuk mendukung tercapainya kinerja utama organisasi:</t>
  </si>
  <si>
    <t>Mendukung tercapainya kinerja utama organisasi artinya Sasaran Kinerja tercapai 100% atau lebih
Persentase diperoleh dari Jumlah Anggaran yang berhasil direfocussing dibagi dengan Jumlah Anggaran Total</t>
  </si>
  <si>
    <t>- Jumlah Anggaran Total</t>
  </si>
  <si>
    <t>Rupiah</t>
  </si>
  <si>
    <t>- Jumlah Anggaran yang berhasil direfocussing</t>
  </si>
  <si>
    <t>Pemanfaatan Aplikasi Akuntabilitas Kinerja</t>
  </si>
  <si>
    <t>Aplikasi yang terintegrasi telah dimanfaatkan untuk menciptakan efektifitas dan efisiensi anggaran</t>
  </si>
  <si>
    <t>a. Aplikasi yang terintegrasi telah dimanfaatkan sebagai alat monitoring kinerja sehingga menghasilkan efektivitas dan efisiensi penganggaran
b. Aplikais yang terintegrasi telah dimanfaatkan sebagai alat monitoring kinerja namun belum menunjukkan efektivitas dan efisiensi penganggaran
c. Aplikasi belum terintegrasi namun sudah dimanfaatkan untuk monitoring kinerja
d. Aplikasi belum digunakan untuk pemanfaatan monitoring kinerja</t>
  </si>
  <si>
    <r>
      <rPr>
        <b/>
        <sz val="11"/>
        <color theme="1"/>
        <rFont val="Calibri"/>
        <family val="2"/>
      </rPr>
      <t xml:space="preserve">Pemberian </t>
    </r>
    <r>
      <rPr>
        <b/>
        <i/>
        <sz val="11"/>
        <color theme="1"/>
        <rFont val="Calibri"/>
        <family val="2"/>
      </rPr>
      <t>Reward and Punishment</t>
    </r>
  </si>
  <si>
    <r>
      <rPr>
        <sz val="11"/>
        <color theme="1"/>
        <rFont val="Calibri"/>
        <family val="2"/>
      </rPr>
      <t>Hasil Capaian/Monitoring Perjanjian Kinerja telah dijadikan dasar sebagai pemberian</t>
    </r>
    <r>
      <rPr>
        <i/>
        <sz val="11"/>
        <color theme="1"/>
        <rFont val="Calibri"/>
        <family val="2"/>
      </rPr>
      <t xml:space="preserve"> reward and punishment </t>
    </r>
    <r>
      <rPr>
        <sz val="11"/>
        <color theme="1"/>
        <rFont val="Calibri"/>
        <family val="2"/>
      </rPr>
      <t>oleh unit kerja</t>
    </r>
  </si>
  <si>
    <r>
      <rPr>
        <sz val="11"/>
        <color theme="1"/>
        <rFont val="Calibri"/>
        <family val="2"/>
      </rPr>
      <t xml:space="preserve">a. Seluruh capaian kinerja (Perjanjian Kinerja) merupakan unsur dalam pemberian </t>
    </r>
    <r>
      <rPr>
        <i/>
        <sz val="11"/>
        <color theme="1"/>
        <rFont val="Calibri"/>
        <family val="2"/>
      </rPr>
      <t>reward and punishment</t>
    </r>
    <r>
      <rPr>
        <sz val="11"/>
        <color theme="1"/>
        <rFont val="Calibri"/>
        <family val="2"/>
      </rPr>
      <t xml:space="preserve">;
b. Sebagian besar Capaian Kinerja (lebih dari 50% Perjanjian kinerja) merupakan unsur dalam pemberian </t>
    </r>
    <r>
      <rPr>
        <i/>
        <sz val="11"/>
        <color theme="1"/>
        <rFont val="Calibri"/>
        <family val="2"/>
      </rPr>
      <t>reward and punishment</t>
    </r>
    <r>
      <rPr>
        <sz val="11"/>
        <color theme="1"/>
        <rFont val="Calibri"/>
        <family val="2"/>
      </rPr>
      <t>;
c. Sebagian kecil Capaian Kinerja (kurang dari 50% Perjanjian kinerja) merupakan unsur dalam pemberian</t>
    </r>
    <r>
      <rPr>
        <i/>
        <sz val="11"/>
        <color theme="1"/>
        <rFont val="Calibri"/>
        <family val="2"/>
      </rPr>
      <t xml:space="preserve"> reward and punishment</t>
    </r>
    <r>
      <rPr>
        <sz val="11"/>
        <color theme="1"/>
        <rFont val="Calibri"/>
        <family val="2"/>
      </rPr>
      <t xml:space="preserve">;
d. Capaian Kinerja (Perjanjian kinerja) belum menjadi unsur dalam pemberian </t>
    </r>
    <r>
      <rPr>
        <i/>
        <sz val="11"/>
        <color theme="1"/>
        <rFont val="Calibri"/>
        <family val="2"/>
      </rPr>
      <t>reward and punishment</t>
    </r>
    <r>
      <rPr>
        <sz val="11"/>
        <color theme="1"/>
        <rFont val="Calibri"/>
        <family val="2"/>
      </rPr>
      <t>.</t>
    </r>
  </si>
  <si>
    <t>Kerangka Logis Kinerja</t>
  </si>
  <si>
    <t>Terdapat Peta strategis yang mengacu pada kinerja utama (Kerangka Logis Kinerja) organisasi dan dijadikan dalam penentuan kinerja seluruh pegawai</t>
  </si>
  <si>
    <t>a. Peta strategis (Kerangka Logis) ada dan mengacu pada kinerja utama organisasi  dan digunakan dalam penjabaran kinerja seluruh pegawai;
b. Peta strategis (Kerangka Logis) ada dan mengacu pada kinerja utama organisasi namun belum digunakan dalam penjabaran kinerja seluruh pegawai;
c. Peta strategis (Kerangka Logis) ada namun belum mengacu pada kinerja utama organisasi dan belum digunakan dalam penjabaran kinerja seluruh pegawai;
d. Peta strategis (Kerangka Logis) belum ada.</t>
  </si>
  <si>
    <t>Penyampaian Laporan Harta Kekayaan Pejabat Negara (LHKPN)</t>
  </si>
  <si>
    <t>Persentase penyampaian LHKPN</t>
  </si>
  <si>
    <t>Kewajiban Penyelenggara Negara untuk melaporkan harta kekayaan diatur dalam: 
1. Undang-Undang No. 28 Tahun 1999
2. Undang-Undang No. 30 Tahun 2002
3. Undang-Undang No. 10 Tahun 2015
4. Peraturan Komisi Pemberantasan Korupsi No. 07 Tahun 2016
5. Instruksi Presiden No. 5 Tahun 2004
6. SE MenPANRB No. SE/03/M.PAN/01/2005</t>
  </si>
  <si>
    <t>Jumlah yang harus melaporkan</t>
  </si>
  <si>
    <t>- Eselon I/II</t>
  </si>
  <si>
    <t>- Lainnya</t>
  </si>
  <si>
    <t>Jumlah yang sudah melaporkan</t>
  </si>
  <si>
    <t>Penyampaian Laporan Harta Kekayaan Aparatur Sipil Negara (LHKASN)</t>
  </si>
  <si>
    <t>Persentase penyampaian LHKASN</t>
  </si>
  <si>
    <t>Penyampaian LHKASN diatur dalam:
1. Undang-Undang No. 28 Tahun 1999
2. Undang-Undang No. 30 Tahun 2002
3. Undang-Undang No. 10 Tahun 2015
4. SE MenPANRB No. 1 Tahun 2015</t>
  </si>
  <si>
    <t>Jumlah yang harus melaporkan (ASN tidak wajib LHKPN)</t>
  </si>
  <si>
    <t>- Jumlah Eselon III</t>
  </si>
  <si>
    <t>- Jumlah Eselon IV</t>
  </si>
  <si>
    <t>- Jumlah Fungsional dan Pelaksana</t>
  </si>
  <si>
    <t>Penanganan Pengaduan Masyarakat</t>
  </si>
  <si>
    <t>Persentase Penanganan Pengaduan Masyarakat</t>
  </si>
  <si>
    <t>Penilaian ini menghitung realisasi penanganan pengaduan masyarakat yang harus diselesaikan</t>
  </si>
  <si>
    <t>- Jumlah pengaduan masyarakat yang harus ditindaklanjuti</t>
  </si>
  <si>
    <t>- Jumlah pengaduan masyarakat yang sedang diproses</t>
  </si>
  <si>
    <t>- Jumlah pengaduan masyarakat yang  selesai ditindaklanjuti</t>
  </si>
  <si>
    <t>Upaya dan/atau Inovasi Pelayanan Publik</t>
  </si>
  <si>
    <t>Upaya dan/atau inovasi telah mendorong perbaikan pelayanan publik pada:
1.	Kesesuaian Persyaratan
2.	Kemudahan Sistem, Mekanisme, dan Prosedur
3.	Kecepatan Waktu Penyelesaian
4.	Kejelasan Biaya/Tarif, Gratis
5.	Kualitas Produk Spesifikasi Jenis Pelayanan
6.	Kompetensi Pelaksana/Web
7.	Perilaku Pelaksana/Web
8.	Kualitas Sarana dan prasarana
9.	Penanganan Pengaduan, Saran dan Masukan</t>
  </si>
  <si>
    <t>a. Upaya dan/atau inovasi yang dilakukan telah mendorong perbaikan seluruh pelayanan publik yang prima (lebih Cepat dan mudah)
b. Upaya dan/atau inovasi yang dilakukan belum seluruhnya memberikan dampak pada perbaikan pelayanan public yang prima (Cepat dan mudah)
c. Upaya dan/atau inovasi yang dilakukan belum sesuai kebutuhan
d. Belum ada inovasi</t>
  </si>
  <si>
    <t>Upaya dan/atau inovasi pada perijinan/pelayanan telah dipermudah:
1.	Waktu lebih cepat
2.	Alur lebih pendek/singkat
3.	Terintegrasi dengan aplikasi</t>
  </si>
  <si>
    <t>Persentase diperoleh dari Jumlah perijinan/pelayanan yang telah dipermudah dibagi dengan Jumlah perijinan/pelayanan yang terdata/terdaftar</t>
  </si>
  <si>
    <t>- Jumlah perijinan/pelayanan yang terdata/terdaftar</t>
  </si>
  <si>
    <t>- Jumlah perijinan/pelayanan yang telah dipermudah</t>
  </si>
  <si>
    <t>Penanganan Pengaduan Pelayanan dan Konsultasi</t>
  </si>
  <si>
    <t>Penanganan pengaduan pelayanan dan konsultasi dilakukan melalui berbagai kanal/media secara responsive dan bertanggung jawab</t>
  </si>
  <si>
    <t>a. Pengaduan pelayanan  dan konsultasi telah direspon dengan cepat melalui berbagai kanal/media
b. Pengaduan pelayanan dan konsultasi telah direspon dengan cepat melalui kanal/media yang terbatas
c. Pengaduan pelayanan dan konsultasi direspon lambat melalui berbagai kanal/media
d. Pengaduan pelayanan dan konsultasi direspon lambat dan kanal/media terbatas</t>
  </si>
  <si>
    <t>PENILAIAN MANDIRI PELAKSANAAN REFORMASI BIROKRASI</t>
  </si>
  <si>
    <t>INSPEKTORAT TAHUN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</si>
</sst>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164" formatCode="0.000"/>
  </numFmts>
  <fonts count="10" x14ac:knownFonts="1">
    <font>
      <sz val="11"/>
      <color theme="1"/>
      <name val="Calibri"/>
      <family val="2"/>
      <scheme val="minor"/>
    </font>
    <font>
      <sz val="11"/>
      <color theme="1"/>
      <name val="Calibri"/>
      <family val="2"/>
    </font>
    <font>
      <b/>
      <sz val="11"/>
      <color theme="0"/>
      <name val="Calibri"/>
      <family val="2"/>
    </font>
    <font>
      <sz val="11"/>
      <name val="Calibri"/>
      <family val="2"/>
    </font>
    <font>
      <b/>
      <sz val="11"/>
      <color theme="1"/>
      <name val="Calibri"/>
      <family val="2"/>
    </font>
    <font>
      <sz val="11"/>
      <color rgb="FF000000"/>
      <name val="Calibri"/>
      <family val="2"/>
    </font>
    <font>
      <i/>
      <sz val="11"/>
      <color theme="1"/>
      <name val="Calibri"/>
      <family val="2"/>
    </font>
    <font>
      <b/>
      <i/>
      <sz val="11"/>
      <color theme="1"/>
      <name val="Calibri"/>
      <family val="2"/>
    </font>
    <font>
      <b/>
      <sz val="12"/>
      <color theme="1"/>
      <name val="Calibri"/>
      <family val="2"/>
    </font>
    <font>
      <b/>
      <sz val="12"/>
      <color theme="1"/>
      <name val="Calibri"/>
      <family val="2"/>
      <scheme val="minor"/>
    </font>
  </fonts>
  <fills count="11">
    <fill>
      <patternFill patternType="none"/>
    </fill>
    <fill>
      <patternFill patternType="gray125"/>
    </fill>
    <fill>
      <patternFill patternType="solid">
        <fgColor rgb="FF44546A"/>
        <bgColor rgb="FF44546A"/>
      </patternFill>
    </fill>
    <fill>
      <patternFill patternType="solid">
        <fgColor rgb="FF8496B0"/>
        <bgColor rgb="FF8496B0"/>
      </patternFill>
    </fill>
    <fill>
      <patternFill patternType="solid">
        <fgColor rgb="FFADB9CA"/>
        <bgColor rgb="FFADB9CA"/>
      </patternFill>
    </fill>
    <fill>
      <patternFill patternType="solid">
        <fgColor rgb="FFD7DBE4"/>
        <bgColor rgb="FFD7DBE4"/>
      </patternFill>
    </fill>
    <fill>
      <patternFill patternType="solid">
        <fgColor rgb="FFFFF1CC"/>
        <bgColor rgb="FFFFF1CC"/>
      </patternFill>
    </fill>
    <fill>
      <patternFill patternType="solid">
        <fgColor rgb="FFFEF2CB"/>
        <bgColor rgb="FFFEF2CB"/>
      </patternFill>
    </fill>
    <fill>
      <patternFill patternType="solid">
        <fgColor rgb="FFDEEAF6"/>
        <bgColor rgb="FFDEEAF6"/>
      </patternFill>
    </fill>
    <fill>
      <patternFill patternType="solid">
        <fgColor rgb="FFFFF2CB"/>
        <bgColor rgb="FFFFF2CB"/>
      </patternFill>
    </fill>
    <fill>
      <patternFill patternType="solid">
        <fgColor rgb="FFFFFF00"/>
        <bgColor rgb="FFFFFF00"/>
      </patternFill>
    </fill>
  </fills>
  <borders count="1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00">
    <xf numFmtId="0" fontId="0" fillId="0" borderId="0" xfId="0"/>
    <xf numFmtId="0" fontId="1" fillId="0" borderId="0" xfId="0" applyFont="1" applyAlignment="1">
      <alignment wrapText="1"/>
    </xf>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2" fontId="2" fillId="2" borderId="4" xfId="0" applyNumberFormat="1" applyFont="1" applyFill="1" applyBorder="1" applyAlignment="1">
      <alignment horizontal="center" vertical="center" wrapText="1"/>
    </xf>
    <xf numFmtId="0" fontId="0" fillId="0" borderId="0" xfId="0" applyFont="1" applyAlignment="1"/>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2" fontId="2" fillId="0" borderId="0" xfId="0" applyNumberFormat="1" applyFont="1" applyAlignment="1">
      <alignment horizontal="left" vertical="top" wrapText="1"/>
    </xf>
    <xf numFmtId="0" fontId="4" fillId="3" borderId="6" xfId="0" applyFont="1" applyFill="1" applyBorder="1" applyAlignment="1">
      <alignment vertical="top" wrapText="1"/>
    </xf>
    <xf numFmtId="0" fontId="4" fillId="3" borderId="6" xfId="0" applyFont="1" applyFill="1" applyBorder="1" applyAlignment="1">
      <alignment horizontal="left" vertical="top"/>
    </xf>
    <xf numFmtId="0" fontId="3" fillId="0" borderId="7" xfId="0" applyFont="1" applyBorder="1"/>
    <xf numFmtId="0" fontId="3" fillId="0" borderId="8" xfId="0" applyFont="1" applyBorder="1"/>
    <xf numFmtId="2" fontId="4" fillId="3" borderId="8" xfId="0" applyNumberFormat="1" applyFont="1" applyFill="1" applyBorder="1" applyAlignment="1">
      <alignment horizontal="center" vertical="center" wrapText="1"/>
    </xf>
    <xf numFmtId="2" fontId="4" fillId="3" borderId="9" xfId="0" applyNumberFormat="1" applyFont="1" applyFill="1" applyBorder="1" applyAlignment="1">
      <alignment horizontal="left" vertical="top" wrapText="1"/>
    </xf>
    <xf numFmtId="2" fontId="4" fillId="3" borderId="9" xfId="0" applyNumberFormat="1" applyFont="1" applyFill="1" applyBorder="1" applyAlignment="1">
      <alignment horizontal="center" vertical="center" wrapText="1"/>
    </xf>
    <xf numFmtId="10" fontId="4" fillId="3" borderId="9" xfId="0" applyNumberFormat="1" applyFont="1" applyFill="1" applyBorder="1" applyAlignment="1">
      <alignment horizontal="center" vertical="center" wrapText="1"/>
    </xf>
    <xf numFmtId="0" fontId="4" fillId="4" borderId="5" xfId="0" applyFont="1" applyFill="1" applyBorder="1" applyAlignment="1">
      <alignment horizontal="center" vertical="top" wrapText="1"/>
    </xf>
    <xf numFmtId="0" fontId="4" fillId="4" borderId="9" xfId="0" applyFont="1" applyFill="1" applyBorder="1" applyAlignment="1">
      <alignment horizontal="center" vertical="top" wrapText="1"/>
    </xf>
    <xf numFmtId="0" fontId="4" fillId="4" borderId="10" xfId="0" applyFont="1" applyFill="1" applyBorder="1" applyAlignment="1">
      <alignment horizontal="left" vertical="top"/>
    </xf>
    <xf numFmtId="0" fontId="3" fillId="0" borderId="11" xfId="0" applyFont="1" applyBorder="1"/>
    <xf numFmtId="0" fontId="3" fillId="0" borderId="12" xfId="0" applyFont="1" applyBorder="1"/>
    <xf numFmtId="2" fontId="4" fillId="4" borderId="5" xfId="0" applyNumberFormat="1" applyFont="1" applyFill="1" applyBorder="1" applyAlignment="1">
      <alignment horizontal="center" vertical="center" wrapText="1"/>
    </xf>
    <xf numFmtId="2" fontId="4" fillId="4" borderId="12" xfId="0" applyNumberFormat="1" applyFont="1" applyFill="1" applyBorder="1" applyAlignment="1">
      <alignment horizontal="left" vertical="top" wrapText="1"/>
    </xf>
    <xf numFmtId="2" fontId="4" fillId="4" borderId="12" xfId="0" applyNumberFormat="1" applyFont="1" applyFill="1" applyBorder="1" applyAlignment="1">
      <alignment horizontal="center" vertical="center" wrapText="1"/>
    </xf>
    <xf numFmtId="0" fontId="4" fillId="5" borderId="5" xfId="0" applyFont="1" applyFill="1" applyBorder="1" applyAlignment="1">
      <alignment vertical="top" wrapText="1"/>
    </xf>
    <xf numFmtId="0" fontId="4" fillId="5" borderId="5" xfId="0" applyFont="1" applyFill="1" applyBorder="1" applyAlignment="1">
      <alignment horizontal="center" vertical="top" wrapText="1"/>
    </xf>
    <xf numFmtId="0" fontId="4" fillId="5" borderId="10" xfId="0" applyFont="1" applyFill="1" applyBorder="1" applyAlignment="1">
      <alignment horizontal="left" vertical="top" wrapText="1"/>
    </xf>
    <xf numFmtId="2" fontId="4" fillId="5" borderId="5" xfId="0" applyNumberFormat="1" applyFont="1" applyFill="1" applyBorder="1" applyAlignment="1">
      <alignment horizontal="center" vertical="center" wrapText="1"/>
    </xf>
    <xf numFmtId="2" fontId="4" fillId="5" borderId="5" xfId="0" applyNumberFormat="1" applyFont="1" applyFill="1" applyBorder="1" applyAlignment="1">
      <alignment horizontal="left" vertical="top" wrapText="1"/>
    </xf>
    <xf numFmtId="0" fontId="4" fillId="6" borderId="5" xfId="0" applyFont="1" applyFill="1" applyBorder="1" applyAlignment="1">
      <alignment vertical="top" wrapText="1"/>
    </xf>
    <xf numFmtId="0" fontId="4" fillId="6" borderId="5" xfId="0" applyFont="1" applyFill="1" applyBorder="1" applyAlignment="1">
      <alignment horizontal="center" vertical="top" wrapText="1"/>
    </xf>
    <xf numFmtId="0" fontId="4" fillId="7" borderId="5" xfId="0" applyFont="1" applyFill="1" applyBorder="1" applyAlignment="1">
      <alignment horizontal="center" vertical="top" wrapText="1"/>
    </xf>
    <xf numFmtId="0" fontId="4" fillId="7" borderId="10" xfId="0" applyFont="1" applyFill="1" applyBorder="1" applyAlignment="1">
      <alignment horizontal="left" vertical="top" wrapText="1"/>
    </xf>
    <xf numFmtId="2" fontId="1" fillId="7" borderId="5" xfId="0" applyNumberFormat="1" applyFont="1" applyFill="1" applyBorder="1" applyAlignment="1">
      <alignment horizontal="center" vertical="center" wrapText="1"/>
    </xf>
    <xf numFmtId="2" fontId="1" fillId="7" borderId="5" xfId="0" applyNumberFormat="1" applyFont="1" applyFill="1" applyBorder="1" applyAlignment="1">
      <alignment horizontal="left" vertical="top" wrapText="1"/>
    </xf>
    <xf numFmtId="0" fontId="1" fillId="0" borderId="5" xfId="0" applyFont="1" applyBorder="1" applyAlignment="1">
      <alignment horizontal="center" vertical="top" wrapText="1"/>
    </xf>
    <xf numFmtId="0" fontId="1" fillId="0" borderId="10" xfId="0" applyFont="1" applyBorder="1" applyAlignment="1">
      <alignment horizontal="center" vertical="top" wrapText="1"/>
    </xf>
    <xf numFmtId="0" fontId="1" fillId="0" borderId="5" xfId="0" applyFont="1" applyBorder="1" applyAlignment="1">
      <alignment horizontal="left" vertical="top" wrapText="1"/>
    </xf>
    <xf numFmtId="2" fontId="1" fillId="0" borderId="5" xfId="0" applyNumberFormat="1" applyFont="1" applyBorder="1" applyAlignment="1">
      <alignment horizontal="center" vertical="center" wrapText="1"/>
    </xf>
    <xf numFmtId="2" fontId="1" fillId="0" borderId="5" xfId="0" applyNumberFormat="1" applyFont="1" applyBorder="1" applyAlignment="1">
      <alignment horizontal="left" vertical="top" wrapText="1"/>
    </xf>
    <xf numFmtId="164" fontId="1" fillId="8" borderId="5" xfId="0" applyNumberFormat="1" applyFont="1" applyFill="1" applyBorder="1" applyAlignment="1">
      <alignment horizontal="center" vertical="center" wrapText="1"/>
    </xf>
    <xf numFmtId="0" fontId="1" fillId="0" borderId="0" xfId="0" applyFont="1" applyAlignment="1">
      <alignment horizontal="center" wrapText="1"/>
    </xf>
    <xf numFmtId="0" fontId="4" fillId="7" borderId="5" xfId="0" applyFont="1" applyFill="1" applyBorder="1" applyAlignment="1">
      <alignment horizontal="center" vertical="center" wrapText="1"/>
    </xf>
    <xf numFmtId="0" fontId="4" fillId="7" borderId="10" xfId="0" applyFont="1" applyFill="1" applyBorder="1" applyAlignment="1">
      <alignment horizontal="left" vertical="center" wrapText="1"/>
    </xf>
    <xf numFmtId="0" fontId="1" fillId="0" borderId="5" xfId="0" applyFont="1" applyBorder="1" applyAlignment="1">
      <alignment horizontal="center" vertical="center" wrapText="1"/>
    </xf>
    <xf numFmtId="2" fontId="1" fillId="8" borderId="5" xfId="0" applyNumberFormat="1" applyFont="1" applyFill="1" applyBorder="1" applyAlignment="1">
      <alignment horizontal="center" vertical="center" wrapText="1"/>
    </xf>
    <xf numFmtId="0" fontId="4" fillId="7" borderId="5" xfId="0" applyFont="1" applyFill="1" applyBorder="1" applyAlignment="1">
      <alignment vertical="top" wrapText="1"/>
    </xf>
    <xf numFmtId="0" fontId="1" fillId="0" borderId="5" xfId="0" applyFont="1" applyBorder="1" applyAlignment="1">
      <alignment vertical="top" wrapText="1"/>
    </xf>
    <xf numFmtId="0" fontId="1" fillId="0" borderId="10" xfId="0" applyFont="1" applyBorder="1" applyAlignment="1">
      <alignment horizontal="center" vertical="center" wrapText="1"/>
    </xf>
    <xf numFmtId="0" fontId="4" fillId="7" borderId="5" xfId="0" quotePrefix="1" applyFont="1" applyFill="1" applyBorder="1" applyAlignment="1">
      <alignment horizontal="center" vertical="top" wrapText="1"/>
    </xf>
    <xf numFmtId="1" fontId="4" fillId="7" borderId="5" xfId="0" quotePrefix="1" applyNumberFormat="1" applyFont="1" applyFill="1" applyBorder="1" applyAlignment="1">
      <alignment horizontal="center" vertical="center" wrapText="1"/>
    </xf>
    <xf numFmtId="2" fontId="4" fillId="7" borderId="10" xfId="0" applyNumberFormat="1" applyFont="1" applyFill="1" applyBorder="1" applyAlignment="1">
      <alignment horizontal="left" vertical="top" wrapText="1"/>
    </xf>
    <xf numFmtId="1"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top" wrapText="1"/>
    </xf>
    <xf numFmtId="2" fontId="1" fillId="0" borderId="12" xfId="0" applyNumberFormat="1" applyFont="1" applyBorder="1" applyAlignment="1">
      <alignment horizontal="left" vertical="top" wrapText="1"/>
    </xf>
    <xf numFmtId="0" fontId="4" fillId="9" borderId="5" xfId="0" applyFont="1" applyFill="1" applyBorder="1" applyAlignment="1">
      <alignment vertical="top" wrapText="1"/>
    </xf>
    <xf numFmtId="0" fontId="4" fillId="9" borderId="5" xfId="0" applyFont="1" applyFill="1" applyBorder="1" applyAlignment="1">
      <alignment horizontal="center" vertical="top" wrapText="1"/>
    </xf>
    <xf numFmtId="1" fontId="4" fillId="9" borderId="5" xfId="0" applyNumberFormat="1" applyFont="1" applyFill="1" applyBorder="1" applyAlignment="1">
      <alignment horizontal="center" vertical="center" wrapText="1"/>
    </xf>
    <xf numFmtId="2" fontId="4" fillId="9" borderId="10" xfId="0" applyNumberFormat="1" applyFont="1" applyFill="1" applyBorder="1" applyAlignment="1">
      <alignment horizontal="left" vertical="top"/>
    </xf>
    <xf numFmtId="2" fontId="1" fillId="9" borderId="5" xfId="0" applyNumberFormat="1" applyFont="1" applyFill="1" applyBorder="1" applyAlignment="1">
      <alignment horizontal="center" vertical="center" wrapText="1"/>
    </xf>
    <xf numFmtId="2" fontId="1" fillId="9" borderId="5" xfId="0" applyNumberFormat="1" applyFont="1" applyFill="1" applyBorder="1" applyAlignment="1">
      <alignment horizontal="left" vertical="top" wrapText="1"/>
    </xf>
    <xf numFmtId="1" fontId="1" fillId="0" borderId="10" xfId="0" applyNumberFormat="1" applyFont="1" applyBorder="1" applyAlignment="1">
      <alignment horizontal="center" vertical="center" wrapText="1"/>
    </xf>
    <xf numFmtId="2" fontId="1" fillId="0" borderId="5" xfId="0" applyNumberFormat="1" applyFont="1" applyBorder="1" applyAlignment="1">
      <alignment horizontal="center" vertical="top"/>
    </xf>
    <xf numFmtId="0" fontId="1" fillId="0" borderId="12" xfId="0" applyFont="1" applyBorder="1" applyAlignment="1">
      <alignment horizontal="left" vertical="top" wrapText="1"/>
    </xf>
    <xf numFmtId="0" fontId="1" fillId="0" borderId="5" xfId="0" quotePrefix="1" applyFont="1" applyBorder="1" applyAlignment="1">
      <alignment horizontal="center" vertical="top" wrapText="1"/>
    </xf>
    <xf numFmtId="0" fontId="4" fillId="5" borderId="10" xfId="0" applyFont="1" applyFill="1" applyBorder="1" applyAlignment="1">
      <alignment horizontal="left" vertical="top"/>
    </xf>
    <xf numFmtId="0" fontId="7" fillId="7" borderId="10" xfId="0" applyFont="1" applyFill="1" applyBorder="1" applyAlignment="1">
      <alignment horizontal="left" vertical="center" wrapText="1"/>
    </xf>
    <xf numFmtId="0" fontId="8" fillId="5" borderId="5" xfId="0" applyFont="1" applyFill="1" applyBorder="1" applyAlignment="1">
      <alignment vertical="top" wrapText="1"/>
    </xf>
    <xf numFmtId="1" fontId="4" fillId="5" borderId="5" xfId="0" applyNumberFormat="1" applyFont="1" applyFill="1" applyBorder="1" applyAlignment="1">
      <alignment horizontal="center" vertical="center" wrapText="1"/>
    </xf>
    <xf numFmtId="2" fontId="4" fillId="5" borderId="10" xfId="0" applyNumberFormat="1" applyFont="1" applyFill="1" applyBorder="1" applyAlignment="1">
      <alignment horizontal="center" vertical="center" wrapText="1"/>
    </xf>
    <xf numFmtId="2" fontId="8" fillId="5" borderId="5" xfId="0" applyNumberFormat="1" applyFont="1" applyFill="1" applyBorder="1" applyAlignment="1">
      <alignment horizontal="left" vertical="top" wrapText="1"/>
    </xf>
    <xf numFmtId="2" fontId="8" fillId="5" borderId="5" xfId="0" applyNumberFormat="1" applyFont="1" applyFill="1" applyBorder="1" applyAlignment="1">
      <alignment horizontal="center" vertical="center" wrapText="1"/>
    </xf>
    <xf numFmtId="2" fontId="1" fillId="0" borderId="12" xfId="0" applyNumberFormat="1" applyFont="1" applyBorder="1" applyAlignment="1">
      <alignment horizontal="center" vertical="center" wrapText="1"/>
    </xf>
    <xf numFmtId="0" fontId="1" fillId="0" borderId="11" xfId="0" applyFont="1" applyBorder="1" applyAlignment="1">
      <alignment horizontal="center" vertical="top" wrapText="1"/>
    </xf>
    <xf numFmtId="0" fontId="1" fillId="0" borderId="11" xfId="0" applyFont="1" applyBorder="1" applyAlignment="1">
      <alignment horizontal="left" vertical="top" wrapText="1"/>
    </xf>
    <xf numFmtId="0" fontId="4" fillId="4" borderId="10" xfId="0" applyFont="1" applyFill="1" applyBorder="1" applyAlignment="1">
      <alignment horizontal="left" vertical="top" wrapText="1"/>
    </xf>
    <xf numFmtId="2" fontId="4" fillId="4" borderId="8" xfId="0" applyNumberFormat="1" applyFont="1" applyFill="1" applyBorder="1" applyAlignment="1">
      <alignment horizontal="left" vertical="top" wrapText="1"/>
    </xf>
    <xf numFmtId="0" fontId="4" fillId="5" borderId="9" xfId="0" applyFont="1" applyFill="1" applyBorder="1" applyAlignment="1">
      <alignment horizontal="center" vertical="top" wrapText="1"/>
    </xf>
    <xf numFmtId="10" fontId="1" fillId="0" borderId="5" xfId="0" applyNumberFormat="1" applyFont="1" applyBorder="1" applyAlignment="1">
      <alignment horizontal="center" vertical="center" wrapText="1"/>
    </xf>
    <xf numFmtId="0" fontId="1" fillId="0" borderId="5" xfId="0" quotePrefix="1" applyFont="1" applyBorder="1" applyAlignment="1">
      <alignment horizontal="left" vertical="top" wrapText="1"/>
    </xf>
    <xf numFmtId="0" fontId="1" fillId="0" borderId="10" xfId="0" quotePrefix="1" applyFont="1" applyBorder="1" applyAlignment="1">
      <alignment horizontal="center" vertical="top" wrapText="1"/>
    </xf>
    <xf numFmtId="0" fontId="1" fillId="0" borderId="12" xfId="0" quotePrefix="1" applyFont="1" applyBorder="1" applyAlignment="1">
      <alignment horizontal="left" vertical="top" wrapText="1"/>
    </xf>
    <xf numFmtId="0" fontId="1" fillId="0" borderId="9" xfId="0" applyFont="1" applyBorder="1" applyAlignment="1">
      <alignment horizontal="center" vertical="top" wrapText="1"/>
    </xf>
    <xf numFmtId="9" fontId="1" fillId="0" borderId="5" xfId="0" applyNumberFormat="1" applyFont="1" applyBorder="1" applyAlignment="1">
      <alignment horizontal="center" vertical="center" wrapText="1"/>
    </xf>
    <xf numFmtId="0" fontId="1" fillId="0" borderId="10" xfId="0" quotePrefix="1" applyFont="1" applyBorder="1" applyAlignment="1">
      <alignment horizontal="right" vertical="top" wrapText="1"/>
    </xf>
    <xf numFmtId="0" fontId="1" fillId="10" borderId="5" xfId="0" applyFont="1" applyFill="1" applyBorder="1" applyAlignment="1">
      <alignment horizontal="left" vertical="top" wrapText="1"/>
    </xf>
    <xf numFmtId="10" fontId="5" fillId="0" borderId="5" xfId="0" applyNumberFormat="1" applyFont="1" applyBorder="1" applyAlignment="1">
      <alignment horizontal="center" vertical="center"/>
    </xf>
    <xf numFmtId="2" fontId="5" fillId="0" borderId="12" xfId="0" applyNumberFormat="1" applyFont="1" applyBorder="1" applyAlignment="1">
      <alignment horizontal="center" vertical="center"/>
    </xf>
    <xf numFmtId="41" fontId="1" fillId="8" borderId="5" xfId="0" applyNumberFormat="1" applyFont="1" applyFill="1" applyBorder="1" applyAlignment="1">
      <alignment horizontal="center" vertical="center" wrapText="1"/>
    </xf>
    <xf numFmtId="0" fontId="1" fillId="0" borderId="5" xfId="0" applyFont="1" applyBorder="1" applyAlignment="1">
      <alignment horizontal="right" vertical="top" wrapText="1"/>
    </xf>
    <xf numFmtId="2" fontId="5" fillId="0" borderId="5" xfId="0" applyNumberFormat="1" applyFont="1" applyBorder="1" applyAlignment="1">
      <alignment horizontal="center"/>
    </xf>
    <xf numFmtId="0" fontId="1" fillId="0" borderId="5" xfId="0" quotePrefix="1" applyFont="1" applyBorder="1" applyAlignment="1">
      <alignment horizontal="right" vertical="top" wrapText="1"/>
    </xf>
    <xf numFmtId="2" fontId="5" fillId="8" borderId="5" xfId="0" applyNumberFormat="1" applyFont="1" applyFill="1" applyBorder="1" applyAlignment="1">
      <alignment horizontal="center" vertical="center" wrapText="1"/>
    </xf>
    <xf numFmtId="10" fontId="5" fillId="0" borderId="5" xfId="0" applyNumberFormat="1" applyFont="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applyAlignment="1">
      <alignment horizontal="left" vertical="top" wrapText="1"/>
    </xf>
    <xf numFmtId="0" fontId="0" fillId="0" borderId="0" xfId="0" applyFont="1" applyAlignment="1">
      <alignment horizontal="center"/>
    </xf>
    <xf numFmtId="0" fontId="9"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1155CC"/>
    <pageSetUpPr fitToPage="1"/>
  </sheetPr>
  <dimension ref="A1:S433"/>
  <sheetViews>
    <sheetView tabSelected="1" topLeftCell="B1" workbookViewId="0">
      <pane ySplit="5" topLeftCell="A6" activePane="bottomLeft" state="frozen"/>
      <selection pane="bottomLeft" activeCell="O13" sqref="O13"/>
    </sheetView>
  </sheetViews>
  <sheetFormatPr defaultColWidth="14.42578125" defaultRowHeight="15" customHeight="1" x14ac:dyDescent="0.25"/>
  <cols>
    <col min="1" max="1" width="4.140625" style="6" hidden="1" customWidth="1"/>
    <col min="2" max="2" width="2.85546875" style="6" customWidth="1"/>
    <col min="3" max="3" width="2.7109375" style="6" customWidth="1"/>
    <col min="4" max="4" width="2.140625" style="6" customWidth="1"/>
    <col min="5" max="5" width="3.140625" style="6" customWidth="1"/>
    <col min="6" max="6" width="2.7109375" style="6" customWidth="1"/>
    <col min="7" max="7" width="44.7109375" style="6" customWidth="1"/>
    <col min="8" max="8" width="6.85546875" style="6" customWidth="1"/>
    <col min="9" max="9" width="56" style="6" hidden="1" customWidth="1"/>
    <col min="10" max="10" width="13.28515625" style="6" hidden="1" customWidth="1"/>
    <col min="11" max="11" width="10.85546875" style="6" hidden="1" customWidth="1"/>
    <col min="12" max="12" width="7.85546875" style="6" customWidth="1"/>
    <col min="13" max="13" width="7.7109375" style="6" hidden="1" customWidth="1"/>
    <col min="14" max="19" width="8.85546875" style="6" customWidth="1"/>
    <col min="20" max="16384" width="14.42578125" style="6"/>
  </cols>
  <sheetData>
    <row r="1" spans="1:19" ht="15" customHeight="1" x14ac:dyDescent="0.25">
      <c r="B1" s="99" t="s">
        <v>381</v>
      </c>
      <c r="C1" s="99"/>
      <c r="D1" s="99"/>
      <c r="E1" s="99"/>
      <c r="F1" s="99"/>
      <c r="G1" s="99"/>
      <c r="H1" s="99"/>
      <c r="I1" s="98"/>
      <c r="J1" s="98"/>
      <c r="K1" s="98"/>
      <c r="L1" s="99"/>
    </row>
    <row r="2" spans="1:19" ht="15" customHeight="1" x14ac:dyDescent="0.25">
      <c r="B2" s="99" t="s">
        <v>382</v>
      </c>
      <c r="C2" s="99"/>
      <c r="D2" s="99"/>
      <c r="E2" s="99"/>
      <c r="F2" s="99"/>
      <c r="G2" s="99"/>
      <c r="H2" s="99"/>
      <c r="I2" s="98"/>
      <c r="J2" s="98"/>
      <c r="K2" s="98"/>
      <c r="L2" s="99"/>
    </row>
    <row r="4" spans="1:19" ht="30" x14ac:dyDescent="0.25">
      <c r="A4" s="1">
        <v>1</v>
      </c>
      <c r="B4" s="2" t="s">
        <v>0</v>
      </c>
      <c r="C4" s="3"/>
      <c r="D4" s="3"/>
      <c r="E4" s="3"/>
      <c r="F4" s="3"/>
      <c r="G4" s="4"/>
      <c r="H4" s="5" t="s">
        <v>1</v>
      </c>
      <c r="I4" s="5" t="s">
        <v>2</v>
      </c>
      <c r="J4" s="5" t="s">
        <v>3</v>
      </c>
      <c r="K4" s="5" t="s">
        <v>4</v>
      </c>
      <c r="L4" s="5" t="s">
        <v>5</v>
      </c>
      <c r="M4" s="5" t="s">
        <v>6</v>
      </c>
      <c r="N4" s="1"/>
      <c r="O4" s="1"/>
      <c r="P4" s="1"/>
      <c r="Q4" s="1"/>
      <c r="R4" s="1"/>
      <c r="S4" s="1"/>
    </row>
    <row r="5" spans="1:19" x14ac:dyDescent="0.25">
      <c r="A5" s="1">
        <v>2</v>
      </c>
      <c r="B5" s="7"/>
      <c r="C5" s="7"/>
      <c r="D5" s="7"/>
      <c r="E5" s="7"/>
      <c r="F5" s="7"/>
      <c r="G5" s="7"/>
      <c r="H5" s="8"/>
      <c r="I5" s="9"/>
      <c r="J5" s="8"/>
      <c r="K5" s="8"/>
      <c r="L5" s="8"/>
      <c r="M5" s="8"/>
      <c r="N5" s="1"/>
      <c r="O5" s="1"/>
      <c r="P5" s="1"/>
      <c r="Q5" s="1"/>
      <c r="R5" s="1"/>
      <c r="S5" s="1"/>
    </row>
    <row r="6" spans="1:19" x14ac:dyDescent="0.25">
      <c r="A6" s="1">
        <v>3</v>
      </c>
      <c r="B6" s="10" t="s">
        <v>7</v>
      </c>
      <c r="C6" s="11" t="s">
        <v>8</v>
      </c>
      <c r="D6" s="12"/>
      <c r="E6" s="12"/>
      <c r="F6" s="12"/>
      <c r="G6" s="13"/>
      <c r="H6" s="14">
        <f>SUM(H7,H144)</f>
        <v>36.299999999999997</v>
      </c>
      <c r="I6" s="15"/>
      <c r="J6" s="16"/>
      <c r="K6" s="16"/>
      <c r="L6" s="14">
        <f>SUM(L7,L144)</f>
        <v>32.174028857234703</v>
      </c>
      <c r="M6" s="17">
        <f>L6/H6</f>
        <v>0.88633688311941339</v>
      </c>
      <c r="N6" s="1"/>
      <c r="O6" s="1"/>
      <c r="P6" s="1"/>
      <c r="Q6" s="1"/>
      <c r="R6" s="1"/>
      <c r="S6" s="1"/>
    </row>
    <row r="7" spans="1:19" x14ac:dyDescent="0.25">
      <c r="A7" s="1">
        <v>4</v>
      </c>
      <c r="B7" s="18"/>
      <c r="C7" s="19" t="s">
        <v>9</v>
      </c>
      <c r="D7" s="20" t="s">
        <v>10</v>
      </c>
      <c r="E7" s="21"/>
      <c r="F7" s="21"/>
      <c r="G7" s="22"/>
      <c r="H7" s="23">
        <f>SUM(H8,H25,H29,H44,H58,H81,H92,H120)</f>
        <v>14.600000000000001</v>
      </c>
      <c r="I7" s="24"/>
      <c r="J7" s="25"/>
      <c r="K7" s="25"/>
      <c r="L7" s="25">
        <f>SUM(L8,L25,L29,L44,L58,L81,L92,L120)</f>
        <v>12.691777777777776</v>
      </c>
      <c r="M7" s="25">
        <f>L7/H7</f>
        <v>0.86929984779299829</v>
      </c>
      <c r="N7" s="1"/>
      <c r="O7" s="1"/>
      <c r="P7" s="1"/>
      <c r="Q7" s="1"/>
      <c r="R7" s="1"/>
      <c r="S7" s="1"/>
    </row>
    <row r="8" spans="1:19" x14ac:dyDescent="0.25">
      <c r="A8" s="1">
        <v>5</v>
      </c>
      <c r="B8" s="26"/>
      <c r="C8" s="27"/>
      <c r="D8" s="27">
        <v>1</v>
      </c>
      <c r="E8" s="28" t="s">
        <v>11</v>
      </c>
      <c r="F8" s="21"/>
      <c r="G8" s="22"/>
      <c r="H8" s="29">
        <f>SUM(H9:H22)</f>
        <v>2</v>
      </c>
      <c r="I8" s="30"/>
      <c r="J8" s="29"/>
      <c r="K8" s="29"/>
      <c r="L8" s="29">
        <f>SUM(L9,L13,L17,L22)</f>
        <v>2</v>
      </c>
      <c r="M8" s="29">
        <f>L8/H8</f>
        <v>1</v>
      </c>
      <c r="N8" s="1"/>
      <c r="O8" s="1"/>
      <c r="P8" s="1"/>
      <c r="Q8" s="1"/>
      <c r="R8" s="1"/>
      <c r="S8" s="1"/>
    </row>
    <row r="9" spans="1:19" x14ac:dyDescent="0.25">
      <c r="A9" s="1">
        <v>6</v>
      </c>
      <c r="B9" s="31"/>
      <c r="C9" s="32"/>
      <c r="D9" s="33"/>
      <c r="E9" s="33" t="s">
        <v>12</v>
      </c>
      <c r="F9" s="34" t="s">
        <v>13</v>
      </c>
      <c r="G9" s="22"/>
      <c r="H9" s="35">
        <v>0.4</v>
      </c>
      <c r="I9" s="36"/>
      <c r="J9" s="35"/>
      <c r="K9" s="35"/>
      <c r="L9" s="35">
        <f>AVERAGE(L10:L12)*H9</f>
        <v>0.4</v>
      </c>
      <c r="M9" s="35">
        <f>L9/H9</f>
        <v>1</v>
      </c>
      <c r="N9" s="1"/>
      <c r="O9" s="1"/>
      <c r="P9" s="1"/>
      <c r="Q9" s="1"/>
      <c r="R9" s="1"/>
      <c r="S9" s="1"/>
    </row>
    <row r="10" spans="1:19" ht="120" hidden="1" x14ac:dyDescent="0.25">
      <c r="A10" s="1">
        <v>7</v>
      </c>
      <c r="B10" s="37"/>
      <c r="C10" s="37"/>
      <c r="D10" s="37"/>
      <c r="E10" s="37"/>
      <c r="F10" s="38" t="s">
        <v>14</v>
      </c>
      <c r="G10" s="39" t="s">
        <v>15</v>
      </c>
      <c r="H10" s="40"/>
      <c r="I10" s="41" t="s">
        <v>16</v>
      </c>
      <c r="J10" s="40" t="s">
        <v>17</v>
      </c>
      <c r="K10" s="42" t="s">
        <v>18</v>
      </c>
      <c r="L10" s="40">
        <f t="shared" ref="L10:L12" si="0">IF(J10="Ya/Tidak",IF(K10="Ya",1,IF(K10="Tidak",0,"Blm Diisi")),IF(J10="A/B/C",IF(K10="A",1,IF(K10="B",0.5,IF(K10="C",0,"Blm Diisi"))),IF(J10="A/B/C/D",IF(K10="A",1,IF(K10="B",0.67,IF(K10="C",0.33,IF(K10="D",0,"Blm Diisi")))),IF(J10="A/B/C/D/E",IF(K10="A",1,IF(K10="B",0.75,IF(K10="C",0.5,IF(K10="D",0.25,IF(K10="E",0,"Blm Diisi"))))),IF(J10="%",IF(K10="","Blm Diisi",K10),IF(J10="Jumlah",IF(K10="","Blm Diisi",""),IF(J10="Rupiah",IF(K10="","Blm Diisi",""),IF(J10="","","-"))))))))</f>
        <v>1</v>
      </c>
      <c r="M10" s="40"/>
      <c r="N10" s="43"/>
      <c r="O10" s="43"/>
      <c r="P10" s="43"/>
      <c r="Q10" s="43"/>
      <c r="R10" s="43"/>
      <c r="S10" s="43"/>
    </row>
    <row r="11" spans="1:19" ht="180" hidden="1" x14ac:dyDescent="0.25">
      <c r="A11" s="1">
        <v>8</v>
      </c>
      <c r="B11" s="37"/>
      <c r="C11" s="37"/>
      <c r="D11" s="37"/>
      <c r="E11" s="37"/>
      <c r="F11" s="38" t="s">
        <v>19</v>
      </c>
      <c r="G11" s="39" t="s">
        <v>20</v>
      </c>
      <c r="H11" s="40"/>
      <c r="I11" s="41" t="s">
        <v>21</v>
      </c>
      <c r="J11" s="40" t="s">
        <v>22</v>
      </c>
      <c r="K11" s="42" t="s">
        <v>18</v>
      </c>
      <c r="L11" s="40">
        <f t="shared" si="0"/>
        <v>1</v>
      </c>
      <c r="M11" s="40"/>
      <c r="N11" s="43"/>
      <c r="O11" s="43"/>
      <c r="P11" s="43"/>
      <c r="Q11" s="43"/>
      <c r="R11" s="43"/>
      <c r="S11" s="43"/>
    </row>
    <row r="12" spans="1:19" ht="105" hidden="1" x14ac:dyDescent="0.25">
      <c r="A12" s="1">
        <v>9</v>
      </c>
      <c r="B12" s="37"/>
      <c r="C12" s="37"/>
      <c r="D12" s="37"/>
      <c r="E12" s="37"/>
      <c r="F12" s="38" t="s">
        <v>23</v>
      </c>
      <c r="G12" s="39" t="s">
        <v>24</v>
      </c>
      <c r="H12" s="40"/>
      <c r="I12" s="41" t="s">
        <v>25</v>
      </c>
      <c r="J12" s="40" t="s">
        <v>22</v>
      </c>
      <c r="K12" s="42" t="s">
        <v>18</v>
      </c>
      <c r="L12" s="40">
        <f t="shared" si="0"/>
        <v>1</v>
      </c>
      <c r="M12" s="40"/>
      <c r="N12" s="43"/>
      <c r="O12" s="43"/>
      <c r="P12" s="43"/>
      <c r="Q12" s="43"/>
      <c r="R12" s="43"/>
      <c r="S12" s="43"/>
    </row>
    <row r="13" spans="1:19" x14ac:dyDescent="0.25">
      <c r="A13" s="1">
        <v>10</v>
      </c>
      <c r="B13" s="44"/>
      <c r="C13" s="44"/>
      <c r="D13" s="44"/>
      <c r="E13" s="44" t="s">
        <v>26</v>
      </c>
      <c r="F13" s="45" t="s">
        <v>27</v>
      </c>
      <c r="G13" s="22"/>
      <c r="H13" s="35">
        <v>0.4</v>
      </c>
      <c r="I13" s="36"/>
      <c r="J13" s="35"/>
      <c r="K13" s="35"/>
      <c r="L13" s="35">
        <f>AVERAGE(L14:L16)*H13</f>
        <v>0.4</v>
      </c>
      <c r="M13" s="35">
        <f>L13/H13</f>
        <v>1</v>
      </c>
      <c r="N13" s="1"/>
      <c r="O13" s="1"/>
      <c r="P13" s="1"/>
      <c r="Q13" s="1"/>
      <c r="R13" s="1"/>
      <c r="S13" s="1"/>
    </row>
    <row r="14" spans="1:19" ht="30" hidden="1" x14ac:dyDescent="0.25">
      <c r="A14" s="1">
        <v>11</v>
      </c>
      <c r="B14" s="46"/>
      <c r="C14" s="46"/>
      <c r="D14" s="46"/>
      <c r="E14" s="46"/>
      <c r="F14" s="38" t="s">
        <v>14</v>
      </c>
      <c r="G14" s="39" t="s">
        <v>28</v>
      </c>
      <c r="H14" s="40"/>
      <c r="I14" s="41" t="s">
        <v>28</v>
      </c>
      <c r="J14" s="40" t="s">
        <v>29</v>
      </c>
      <c r="K14" s="47" t="s">
        <v>30</v>
      </c>
      <c r="L14" s="40">
        <f t="shared" ref="L14:L16" si="1">IF(J14="Ya/Tidak",IF(K14="Ya",1,IF(K14="Tidak",0,"Blm Diisi")),IF(J14="A/B/C",IF(K14="A",1,IF(K14="B",0.5,IF(K14="C",0,"Blm Diisi"))),IF(J14="A/B/C/D",IF(K14="A",1,IF(K14="B",0.67,IF(K14="C",0.33,IF(K14="D",0,"Blm Diisi")))),IF(J14="A/B/C/D/E",IF(K14="A",1,IF(K14="B",0.75,IF(K14="C",0.5,IF(K14="D",0.25,IF(K14="E",0,"Blm Diisi"))))),IF(J14="%",IF(K14="","Blm Diisi",K14),IF(J14="Jumlah",IF(K14="","Blm Diisi",""),IF(J14="Rupiah",IF(K14="","Blm Diisi",""),IF(J14="","","-"))))))))</f>
        <v>1</v>
      </c>
      <c r="M14" s="40"/>
      <c r="N14" s="1"/>
      <c r="O14" s="1"/>
      <c r="P14" s="1"/>
      <c r="Q14" s="1"/>
      <c r="R14" s="1"/>
      <c r="S14" s="1"/>
    </row>
    <row r="15" spans="1:19" ht="165" hidden="1" x14ac:dyDescent="0.25">
      <c r="A15" s="1">
        <v>12</v>
      </c>
      <c r="B15" s="46"/>
      <c r="C15" s="46"/>
      <c r="D15" s="46"/>
      <c r="E15" s="46"/>
      <c r="F15" s="38" t="s">
        <v>19</v>
      </c>
      <c r="G15" s="39" t="s">
        <v>31</v>
      </c>
      <c r="H15" s="40"/>
      <c r="I15" s="41" t="s">
        <v>32</v>
      </c>
      <c r="J15" s="40" t="s">
        <v>22</v>
      </c>
      <c r="K15" s="42" t="s">
        <v>18</v>
      </c>
      <c r="L15" s="40">
        <f t="shared" si="1"/>
        <v>1</v>
      </c>
      <c r="M15" s="40"/>
      <c r="N15" s="1"/>
      <c r="O15" s="1"/>
      <c r="P15" s="1"/>
      <c r="Q15" s="1"/>
      <c r="R15" s="1"/>
      <c r="S15" s="1"/>
    </row>
    <row r="16" spans="1:19" ht="120" hidden="1" x14ac:dyDescent="0.25">
      <c r="A16" s="1">
        <v>13</v>
      </c>
      <c r="B16" s="46"/>
      <c r="C16" s="46"/>
      <c r="D16" s="46"/>
      <c r="E16" s="46"/>
      <c r="F16" s="38" t="s">
        <v>23</v>
      </c>
      <c r="G16" s="39" t="s">
        <v>33</v>
      </c>
      <c r="H16" s="40"/>
      <c r="I16" s="41" t="s">
        <v>34</v>
      </c>
      <c r="J16" s="40" t="s">
        <v>17</v>
      </c>
      <c r="K16" s="42" t="s">
        <v>18</v>
      </c>
      <c r="L16" s="40">
        <f t="shared" si="1"/>
        <v>1</v>
      </c>
      <c r="M16" s="40"/>
      <c r="N16" s="1"/>
      <c r="O16" s="1"/>
      <c r="P16" s="1"/>
      <c r="Q16" s="1"/>
      <c r="R16" s="1"/>
      <c r="S16" s="1"/>
    </row>
    <row r="17" spans="1:19" ht="30" x14ac:dyDescent="0.25">
      <c r="A17" s="1">
        <v>14</v>
      </c>
      <c r="B17" s="48"/>
      <c r="C17" s="33"/>
      <c r="D17" s="33"/>
      <c r="E17" s="44" t="s">
        <v>35</v>
      </c>
      <c r="F17" s="45" t="s">
        <v>36</v>
      </c>
      <c r="G17" s="22"/>
      <c r="H17" s="35">
        <v>0.8</v>
      </c>
      <c r="I17" s="36"/>
      <c r="J17" s="35"/>
      <c r="K17" s="35"/>
      <c r="L17" s="35">
        <f>AVERAGE(L18:L21)*H17</f>
        <v>0.8</v>
      </c>
      <c r="M17" s="35">
        <f>L17/H17</f>
        <v>1</v>
      </c>
      <c r="N17" s="1"/>
      <c r="O17" s="1"/>
      <c r="P17" s="1"/>
      <c r="Q17" s="1"/>
      <c r="R17" s="1"/>
      <c r="S17" s="1"/>
    </row>
    <row r="18" spans="1:19" ht="180" hidden="1" x14ac:dyDescent="0.25">
      <c r="A18" s="1">
        <v>15</v>
      </c>
      <c r="B18" s="49"/>
      <c r="C18" s="37"/>
      <c r="D18" s="37"/>
      <c r="E18" s="46"/>
      <c r="F18" s="38" t="s">
        <v>14</v>
      </c>
      <c r="G18" s="39" t="s">
        <v>37</v>
      </c>
      <c r="H18" s="40"/>
      <c r="I18" s="41" t="s">
        <v>38</v>
      </c>
      <c r="J18" s="40" t="s">
        <v>22</v>
      </c>
      <c r="K18" s="42" t="s">
        <v>18</v>
      </c>
      <c r="L18" s="40">
        <f t="shared" ref="L18:L21" si="2">IF(J18="Ya/Tidak",IF(K18="Ya",1,IF(K18="Tidak",0,"Blm Diisi")),IF(J18="A/B/C",IF(K18="A",1,IF(K18="B",0.5,IF(K18="C",0,"Blm Diisi"))),IF(J18="A/B/C/D",IF(K18="A",1,IF(K18="B",0.67,IF(K18="C",0.33,IF(K18="D",0,"Blm Diisi")))),IF(J18="A/B/C/D/E",IF(K18="A",1,IF(K18="B",0.75,IF(K18="C",0.5,IF(K18="D",0.25,IF(K18="E",0,"Blm Diisi"))))),IF(J18="%",IF(K18="","Blm Diisi",K18),IF(J18="Jumlah",IF(K18="","Blm Diisi",""),IF(J18="Rupiah",IF(K18="","Blm Diisi",""),IF(J18="","","-"))))))))</f>
        <v>1</v>
      </c>
      <c r="M18" s="40"/>
      <c r="N18" s="1"/>
      <c r="O18" s="1"/>
      <c r="P18" s="1"/>
      <c r="Q18" s="1"/>
      <c r="R18" s="1"/>
      <c r="S18" s="1"/>
    </row>
    <row r="19" spans="1:19" ht="90" hidden="1" x14ac:dyDescent="0.25">
      <c r="A19" s="1">
        <v>16</v>
      </c>
      <c r="B19" s="49"/>
      <c r="C19" s="37"/>
      <c r="D19" s="37"/>
      <c r="E19" s="46"/>
      <c r="F19" s="38" t="s">
        <v>19</v>
      </c>
      <c r="G19" s="39" t="s">
        <v>39</v>
      </c>
      <c r="H19" s="40"/>
      <c r="I19" s="41" t="s">
        <v>40</v>
      </c>
      <c r="J19" s="40" t="s">
        <v>17</v>
      </c>
      <c r="K19" s="42" t="s">
        <v>18</v>
      </c>
      <c r="L19" s="40">
        <f t="shared" si="2"/>
        <v>1</v>
      </c>
      <c r="M19" s="40"/>
      <c r="N19" s="1"/>
      <c r="O19" s="1"/>
      <c r="P19" s="1"/>
      <c r="Q19" s="1"/>
      <c r="R19" s="1"/>
      <c r="S19" s="1"/>
    </row>
    <row r="20" spans="1:19" ht="75" hidden="1" x14ac:dyDescent="0.25">
      <c r="A20" s="1">
        <v>17</v>
      </c>
      <c r="B20" s="49"/>
      <c r="C20" s="37"/>
      <c r="D20" s="37"/>
      <c r="E20" s="46"/>
      <c r="F20" s="38" t="s">
        <v>23</v>
      </c>
      <c r="G20" s="39" t="s">
        <v>41</v>
      </c>
      <c r="H20" s="40"/>
      <c r="I20" s="41" t="s">
        <v>42</v>
      </c>
      <c r="J20" s="40" t="s">
        <v>17</v>
      </c>
      <c r="K20" s="42" t="s">
        <v>18</v>
      </c>
      <c r="L20" s="40">
        <f t="shared" si="2"/>
        <v>1</v>
      </c>
      <c r="M20" s="40"/>
      <c r="N20" s="1"/>
      <c r="O20" s="1"/>
      <c r="P20" s="1"/>
      <c r="Q20" s="1"/>
      <c r="R20" s="1"/>
      <c r="S20" s="1"/>
    </row>
    <row r="21" spans="1:19" ht="105" hidden="1" x14ac:dyDescent="0.25">
      <c r="A21" s="1">
        <v>18</v>
      </c>
      <c r="B21" s="49"/>
      <c r="C21" s="37"/>
      <c r="D21" s="37"/>
      <c r="E21" s="46"/>
      <c r="F21" s="38" t="s">
        <v>43</v>
      </c>
      <c r="G21" s="39" t="s">
        <v>44</v>
      </c>
      <c r="H21" s="40"/>
      <c r="I21" s="41" t="s">
        <v>45</v>
      </c>
      <c r="J21" s="40" t="s">
        <v>22</v>
      </c>
      <c r="K21" s="42" t="s">
        <v>18</v>
      </c>
      <c r="L21" s="40">
        <f t="shared" si="2"/>
        <v>1</v>
      </c>
      <c r="M21" s="40"/>
      <c r="N21" s="1"/>
      <c r="O21" s="1"/>
      <c r="P21" s="1"/>
      <c r="Q21" s="1"/>
      <c r="R21" s="1"/>
      <c r="S21" s="1"/>
    </row>
    <row r="22" spans="1:19" x14ac:dyDescent="0.25">
      <c r="A22" s="1">
        <v>19</v>
      </c>
      <c r="B22" s="48"/>
      <c r="C22" s="33"/>
      <c r="D22" s="33"/>
      <c r="E22" s="44" t="s">
        <v>46</v>
      </c>
      <c r="F22" s="45" t="s">
        <v>47</v>
      </c>
      <c r="G22" s="22"/>
      <c r="H22" s="35">
        <v>0.4</v>
      </c>
      <c r="I22" s="36"/>
      <c r="J22" s="35"/>
      <c r="K22" s="35"/>
      <c r="L22" s="35">
        <f>AVERAGE(L23:L24)*H22</f>
        <v>0.4</v>
      </c>
      <c r="M22" s="35">
        <f>L22/H22</f>
        <v>1</v>
      </c>
      <c r="N22" s="1"/>
      <c r="O22" s="1"/>
      <c r="P22" s="1"/>
      <c r="Q22" s="1"/>
      <c r="R22" s="1"/>
      <c r="S22" s="1"/>
    </row>
    <row r="23" spans="1:19" ht="120" hidden="1" x14ac:dyDescent="0.25">
      <c r="A23" s="1">
        <v>20</v>
      </c>
      <c r="B23" s="49"/>
      <c r="C23" s="37"/>
      <c r="D23" s="37"/>
      <c r="E23" s="50"/>
      <c r="F23" s="37" t="s">
        <v>14</v>
      </c>
      <c r="G23" s="39" t="s">
        <v>48</v>
      </c>
      <c r="H23" s="40"/>
      <c r="I23" s="41" t="s">
        <v>49</v>
      </c>
      <c r="J23" s="40" t="s">
        <v>22</v>
      </c>
      <c r="K23" s="42" t="s">
        <v>18</v>
      </c>
      <c r="L23" s="40">
        <f t="shared" ref="L23:L24" si="3">IF(J23="Ya/Tidak",IF(K23="Ya",1,IF(K23="Tidak",0,"Blm Diisi")),IF(J23="A/B/C",IF(K23="A",1,IF(K23="B",0.5,IF(K23="C",0,"Blm Diisi"))),IF(J23="A/B/C/D",IF(K23="A",1,IF(K23="B",0.67,IF(K23="C",0.33,IF(K23="D",0,"Blm Diisi")))),IF(J23="A/B/C/D/E",IF(K23="A",1,IF(K23="B",0.75,IF(K23="C",0.5,IF(K23="D",0.25,IF(K23="E",0,"Blm Diisi"))))),IF(J23="%",IF(K23="","Blm Diisi",K23),IF(J23="Jumlah",IF(K23="","Blm Diisi",""),IF(J23="Rupiah",IF(K23="","Blm Diisi",""),IF(J23="","","-"))))))))</f>
        <v>1</v>
      </c>
      <c r="M23" s="40"/>
      <c r="N23" s="1"/>
      <c r="O23" s="1"/>
      <c r="P23" s="1"/>
      <c r="Q23" s="1"/>
      <c r="R23" s="1"/>
      <c r="S23" s="1"/>
    </row>
    <row r="24" spans="1:19" ht="150" hidden="1" x14ac:dyDescent="0.25">
      <c r="A24" s="1">
        <v>21</v>
      </c>
      <c r="B24" s="49"/>
      <c r="C24" s="37"/>
      <c r="D24" s="37"/>
      <c r="E24" s="50"/>
      <c r="F24" s="37" t="s">
        <v>19</v>
      </c>
      <c r="G24" s="39" t="s">
        <v>50</v>
      </c>
      <c r="H24" s="40"/>
      <c r="I24" s="41" t="s">
        <v>51</v>
      </c>
      <c r="J24" s="40" t="s">
        <v>22</v>
      </c>
      <c r="K24" s="42" t="s">
        <v>18</v>
      </c>
      <c r="L24" s="40">
        <f t="shared" si="3"/>
        <v>1</v>
      </c>
      <c r="M24" s="40"/>
      <c r="N24" s="1"/>
      <c r="O24" s="1"/>
      <c r="P24" s="1"/>
      <c r="Q24" s="1"/>
      <c r="R24" s="1"/>
      <c r="S24" s="1"/>
    </row>
    <row r="25" spans="1:19" x14ac:dyDescent="0.25">
      <c r="A25" s="1">
        <v>22</v>
      </c>
      <c r="B25" s="26"/>
      <c r="C25" s="27"/>
      <c r="D25" s="27">
        <v>2</v>
      </c>
      <c r="E25" s="28" t="s">
        <v>52</v>
      </c>
      <c r="F25" s="21"/>
      <c r="G25" s="22"/>
      <c r="H25" s="29">
        <f>SUM(H26:H28)</f>
        <v>1</v>
      </c>
      <c r="I25" s="30"/>
      <c r="J25" s="29"/>
      <c r="K25" s="29"/>
      <c r="L25" s="29">
        <f>L26</f>
        <v>0.5</v>
      </c>
      <c r="M25" s="29">
        <f>L25/H25</f>
        <v>0.5</v>
      </c>
      <c r="N25" s="1"/>
      <c r="O25" s="1"/>
      <c r="P25" s="1"/>
      <c r="Q25" s="1"/>
      <c r="R25" s="1"/>
      <c r="S25" s="1"/>
    </row>
    <row r="26" spans="1:19" x14ac:dyDescent="0.25">
      <c r="A26" s="1">
        <v>23</v>
      </c>
      <c r="B26" s="48"/>
      <c r="C26" s="33"/>
      <c r="D26" s="33"/>
      <c r="E26" s="51" t="s">
        <v>53</v>
      </c>
      <c r="F26" s="34" t="s">
        <v>54</v>
      </c>
      <c r="G26" s="22"/>
      <c r="H26" s="35">
        <v>1</v>
      </c>
      <c r="I26" s="36"/>
      <c r="J26" s="35"/>
      <c r="K26" s="35"/>
      <c r="L26" s="35">
        <f>AVERAGE(L27:L28)*H26</f>
        <v>0.5</v>
      </c>
      <c r="M26" s="35">
        <f>L26/H26</f>
        <v>0.5</v>
      </c>
      <c r="N26" s="1"/>
      <c r="O26" s="1"/>
      <c r="P26" s="1"/>
      <c r="Q26" s="1"/>
      <c r="R26" s="1"/>
      <c r="S26" s="1"/>
    </row>
    <row r="27" spans="1:19" ht="135" hidden="1" x14ac:dyDescent="0.25">
      <c r="A27" s="1">
        <v>24</v>
      </c>
      <c r="B27" s="49"/>
      <c r="C27" s="37"/>
      <c r="D27" s="37"/>
      <c r="E27" s="37"/>
      <c r="F27" s="37" t="s">
        <v>14</v>
      </c>
      <c r="G27" s="39" t="s">
        <v>55</v>
      </c>
      <c r="H27" s="40"/>
      <c r="I27" s="41" t="s">
        <v>56</v>
      </c>
      <c r="J27" s="40" t="s">
        <v>17</v>
      </c>
      <c r="K27" s="42" t="s">
        <v>57</v>
      </c>
      <c r="L27" s="40">
        <f t="shared" ref="L27:L28" si="4">IF(J27="Ya/Tidak",IF(K27="Ya",1,IF(K27="Tidak",0,"Blm Diisi")),IF(J27="A/B/C",IF(K27="A",1,IF(K27="B",0.5,IF(K27="C",0,"Blm Diisi"))),IF(J27="A/B/C/D",IF(K27="A",1,IF(K27="B",0.67,IF(K27="C",0.33,IF(K27="D",0,"Blm Diisi")))),IF(J27="A/B/C/D/E",IF(K27="A",1,IF(K27="B",0.75,IF(K27="C",0.5,IF(K27="D",0.25,IF(K27="E",0,"Blm Diisi"))))),IF(J27="%",IF(K27="","Blm Diisi",K27),IF(J27="Jumlah",IF(K27="","Blm Diisi",""),IF(J27="Rupiah",IF(K27="","Blm Diisi",""),IF(J27="","","-"))))))))</f>
        <v>0.5</v>
      </c>
      <c r="M27" s="40"/>
      <c r="N27" s="1"/>
      <c r="O27" s="1"/>
      <c r="P27" s="1"/>
      <c r="Q27" s="1"/>
      <c r="R27" s="1"/>
      <c r="S27" s="1"/>
    </row>
    <row r="28" spans="1:19" ht="120" hidden="1" x14ac:dyDescent="0.25">
      <c r="A28" s="1">
        <v>25</v>
      </c>
      <c r="B28" s="49"/>
      <c r="C28" s="37"/>
      <c r="D28" s="37"/>
      <c r="E28" s="37"/>
      <c r="F28" s="37" t="s">
        <v>19</v>
      </c>
      <c r="G28" s="39" t="s">
        <v>58</v>
      </c>
      <c r="H28" s="40"/>
      <c r="I28" s="41" t="s">
        <v>59</v>
      </c>
      <c r="J28" s="40" t="s">
        <v>17</v>
      </c>
      <c r="K28" s="42" t="s">
        <v>57</v>
      </c>
      <c r="L28" s="40">
        <f t="shared" si="4"/>
        <v>0.5</v>
      </c>
      <c r="M28" s="40"/>
      <c r="N28" s="1"/>
      <c r="O28" s="1"/>
      <c r="P28" s="1"/>
      <c r="Q28" s="1"/>
      <c r="R28" s="1"/>
      <c r="S28" s="1"/>
    </row>
    <row r="29" spans="1:19" x14ac:dyDescent="0.25">
      <c r="A29" s="1">
        <v>26</v>
      </c>
      <c r="B29" s="26"/>
      <c r="C29" s="26"/>
      <c r="D29" s="27">
        <v>3</v>
      </c>
      <c r="E29" s="28" t="s">
        <v>60</v>
      </c>
      <c r="F29" s="21"/>
      <c r="G29" s="22"/>
      <c r="H29" s="29">
        <f>SUM(H30:H41)</f>
        <v>2</v>
      </c>
      <c r="I29" s="30"/>
      <c r="J29" s="29"/>
      <c r="K29" s="29"/>
      <c r="L29" s="29">
        <f>SUM(L30,L41)</f>
        <v>2</v>
      </c>
      <c r="M29" s="29">
        <f>L29/H29</f>
        <v>1</v>
      </c>
      <c r="N29" s="1"/>
      <c r="O29" s="1"/>
      <c r="P29" s="1"/>
      <c r="Q29" s="1"/>
      <c r="R29" s="1"/>
      <c r="S29" s="1"/>
    </row>
    <row r="30" spans="1:19" x14ac:dyDescent="0.25">
      <c r="A30" s="1">
        <v>27</v>
      </c>
      <c r="B30" s="48"/>
      <c r="C30" s="33"/>
      <c r="D30" s="33"/>
      <c r="E30" s="52" t="s">
        <v>12</v>
      </c>
      <c r="F30" s="53" t="s">
        <v>61</v>
      </c>
      <c r="G30" s="22"/>
      <c r="H30" s="35">
        <v>1</v>
      </c>
      <c r="I30" s="36"/>
      <c r="J30" s="35"/>
      <c r="K30" s="35"/>
      <c r="L30" s="35">
        <f>AVERAGE(L31:L40)*H30</f>
        <v>1</v>
      </c>
      <c r="M30" s="35">
        <f>L30/H30</f>
        <v>1</v>
      </c>
      <c r="N30" s="1"/>
      <c r="O30" s="1"/>
      <c r="P30" s="1"/>
      <c r="Q30" s="1"/>
      <c r="R30" s="1"/>
      <c r="S30" s="1"/>
    </row>
    <row r="31" spans="1:19" ht="90" hidden="1" x14ac:dyDescent="0.25">
      <c r="A31" s="1">
        <v>28</v>
      </c>
      <c r="B31" s="49"/>
      <c r="C31" s="37"/>
      <c r="D31" s="37"/>
      <c r="E31" s="54"/>
      <c r="F31" s="55" t="s">
        <v>14</v>
      </c>
      <c r="G31" s="56" t="s">
        <v>62</v>
      </c>
      <c r="H31" s="40"/>
      <c r="I31" s="41" t="s">
        <v>63</v>
      </c>
      <c r="J31" s="40" t="s">
        <v>17</v>
      </c>
      <c r="K31" s="42" t="s">
        <v>18</v>
      </c>
      <c r="L31" s="40">
        <f t="shared" ref="L31:L40" si="5">IF(J31="Ya/Tidak",IF(K31="Ya",1,IF(K31="Tidak",0,"Blm Diisi")),IF(J31="A/B/C",IF(K31="A",1,IF(K31="B",0.5,IF(K31="C",0,"Blm Diisi"))),IF(J31="A/B/C/D",IF(K31="A",1,IF(K31="B",0.67,IF(K31="C",0.33,IF(K31="D",0,"Blm Diisi")))),IF(J31="A/B/C/D/E",IF(K31="A",1,IF(K31="B",0.75,IF(K31="C",0.5,IF(K31="D",0.25,IF(K31="E",0,"Blm Diisi"))))),IF(J31="%",IF(K31="","Blm Diisi",K31),IF(J31="Jumlah",IF(K31="","Blm Diisi",""),IF(J31="Rupiah",IF(K31="","Blm Diisi",""),IF(J31="","","-"))))))))</f>
        <v>1</v>
      </c>
      <c r="M31" s="40"/>
      <c r="N31" s="1"/>
      <c r="O31" s="1"/>
      <c r="P31" s="1"/>
      <c r="Q31" s="1"/>
      <c r="R31" s="1"/>
      <c r="S31" s="1"/>
    </row>
    <row r="32" spans="1:19" ht="90" hidden="1" x14ac:dyDescent="0.25">
      <c r="A32" s="1">
        <v>29</v>
      </c>
      <c r="B32" s="49"/>
      <c r="C32" s="37"/>
      <c r="D32" s="37"/>
      <c r="E32" s="54"/>
      <c r="F32" s="55" t="s">
        <v>19</v>
      </c>
      <c r="G32" s="56" t="s">
        <v>64</v>
      </c>
      <c r="H32" s="40"/>
      <c r="I32" s="41" t="s">
        <v>65</v>
      </c>
      <c r="J32" s="40" t="s">
        <v>17</v>
      </c>
      <c r="K32" s="42" t="s">
        <v>18</v>
      </c>
      <c r="L32" s="40">
        <f t="shared" si="5"/>
        <v>1</v>
      </c>
      <c r="M32" s="40"/>
      <c r="N32" s="1"/>
      <c r="O32" s="1"/>
      <c r="P32" s="1"/>
      <c r="Q32" s="1"/>
      <c r="R32" s="1"/>
      <c r="S32" s="1"/>
    </row>
    <row r="33" spans="1:19" ht="90" hidden="1" x14ac:dyDescent="0.25">
      <c r="A33" s="1">
        <v>30</v>
      </c>
      <c r="B33" s="49"/>
      <c r="C33" s="37"/>
      <c r="D33" s="37"/>
      <c r="E33" s="54"/>
      <c r="F33" s="55" t="s">
        <v>23</v>
      </c>
      <c r="G33" s="56" t="s">
        <v>66</v>
      </c>
      <c r="H33" s="40"/>
      <c r="I33" s="41" t="s">
        <v>67</v>
      </c>
      <c r="J33" s="40" t="s">
        <v>17</v>
      </c>
      <c r="K33" s="42" t="s">
        <v>18</v>
      </c>
      <c r="L33" s="40">
        <f t="shared" si="5"/>
        <v>1</v>
      </c>
      <c r="M33" s="40"/>
      <c r="N33" s="1"/>
      <c r="O33" s="1"/>
      <c r="P33" s="1"/>
      <c r="Q33" s="1"/>
      <c r="R33" s="1"/>
      <c r="S33" s="1"/>
    </row>
    <row r="34" spans="1:19" ht="105" hidden="1" x14ac:dyDescent="0.25">
      <c r="A34" s="1">
        <v>31</v>
      </c>
      <c r="B34" s="49"/>
      <c r="C34" s="37"/>
      <c r="D34" s="37"/>
      <c r="E34" s="54"/>
      <c r="F34" s="55" t="s">
        <v>43</v>
      </c>
      <c r="G34" s="56" t="s">
        <v>68</v>
      </c>
      <c r="H34" s="40"/>
      <c r="I34" s="41" t="s">
        <v>69</v>
      </c>
      <c r="J34" s="40" t="s">
        <v>17</v>
      </c>
      <c r="K34" s="42" t="s">
        <v>18</v>
      </c>
      <c r="L34" s="40">
        <f t="shared" si="5"/>
        <v>1</v>
      </c>
      <c r="M34" s="40"/>
      <c r="N34" s="1"/>
      <c r="O34" s="1"/>
      <c r="P34" s="1"/>
      <c r="Q34" s="1"/>
      <c r="R34" s="1"/>
      <c r="S34" s="1"/>
    </row>
    <row r="35" spans="1:19" ht="90" hidden="1" x14ac:dyDescent="0.25">
      <c r="A35" s="1">
        <v>32</v>
      </c>
      <c r="B35" s="49"/>
      <c r="C35" s="37"/>
      <c r="D35" s="37"/>
      <c r="E35" s="54"/>
      <c r="F35" s="55" t="s">
        <v>70</v>
      </c>
      <c r="G35" s="56" t="s">
        <v>71</v>
      </c>
      <c r="H35" s="40"/>
      <c r="I35" s="41" t="s">
        <v>72</v>
      </c>
      <c r="J35" s="40" t="s">
        <v>17</v>
      </c>
      <c r="K35" s="42" t="s">
        <v>18</v>
      </c>
      <c r="L35" s="40">
        <f t="shared" si="5"/>
        <v>1</v>
      </c>
      <c r="M35" s="40"/>
      <c r="N35" s="1"/>
      <c r="O35" s="1"/>
      <c r="P35" s="1"/>
      <c r="Q35" s="1"/>
      <c r="R35" s="1"/>
      <c r="S35" s="1"/>
    </row>
    <row r="36" spans="1:19" ht="135" hidden="1" x14ac:dyDescent="0.25">
      <c r="A36" s="1">
        <v>33</v>
      </c>
      <c r="B36" s="49"/>
      <c r="C36" s="37"/>
      <c r="D36" s="37"/>
      <c r="E36" s="54"/>
      <c r="F36" s="55" t="s">
        <v>73</v>
      </c>
      <c r="G36" s="56" t="s">
        <v>74</v>
      </c>
      <c r="H36" s="40"/>
      <c r="I36" s="41" t="s">
        <v>75</v>
      </c>
      <c r="J36" s="40" t="s">
        <v>17</v>
      </c>
      <c r="K36" s="42" t="s">
        <v>18</v>
      </c>
      <c r="L36" s="40">
        <f t="shared" si="5"/>
        <v>1</v>
      </c>
      <c r="M36" s="40"/>
      <c r="N36" s="1"/>
      <c r="O36" s="1"/>
      <c r="P36" s="1"/>
      <c r="Q36" s="1"/>
      <c r="R36" s="1"/>
      <c r="S36" s="1"/>
    </row>
    <row r="37" spans="1:19" ht="120" hidden="1" x14ac:dyDescent="0.25">
      <c r="A37" s="1">
        <v>34</v>
      </c>
      <c r="B37" s="49"/>
      <c r="C37" s="37"/>
      <c r="D37" s="37"/>
      <c r="E37" s="54"/>
      <c r="F37" s="55" t="s">
        <v>76</v>
      </c>
      <c r="G37" s="56" t="s">
        <v>77</v>
      </c>
      <c r="H37" s="40"/>
      <c r="I37" s="41" t="s">
        <v>78</v>
      </c>
      <c r="J37" s="40" t="s">
        <v>17</v>
      </c>
      <c r="K37" s="42" t="s">
        <v>18</v>
      </c>
      <c r="L37" s="40">
        <f t="shared" si="5"/>
        <v>1</v>
      </c>
      <c r="M37" s="40"/>
      <c r="N37" s="1"/>
      <c r="O37" s="1"/>
      <c r="P37" s="1"/>
      <c r="Q37" s="1"/>
      <c r="R37" s="1"/>
      <c r="S37" s="1"/>
    </row>
    <row r="38" spans="1:19" ht="90" hidden="1" x14ac:dyDescent="0.25">
      <c r="A38" s="1">
        <v>35</v>
      </c>
      <c r="B38" s="49"/>
      <c r="C38" s="37"/>
      <c r="D38" s="37"/>
      <c r="E38" s="54"/>
      <c r="F38" s="55" t="s">
        <v>79</v>
      </c>
      <c r="G38" s="56" t="s">
        <v>80</v>
      </c>
      <c r="H38" s="40"/>
      <c r="I38" s="41" t="s">
        <v>81</v>
      </c>
      <c r="J38" s="40" t="s">
        <v>17</v>
      </c>
      <c r="K38" s="42" t="s">
        <v>18</v>
      </c>
      <c r="L38" s="40">
        <f t="shared" si="5"/>
        <v>1</v>
      </c>
      <c r="M38" s="40"/>
      <c r="N38" s="1"/>
      <c r="O38" s="1"/>
      <c r="P38" s="1"/>
      <c r="Q38" s="1"/>
      <c r="R38" s="1"/>
      <c r="S38" s="1"/>
    </row>
    <row r="39" spans="1:19" ht="90" hidden="1" x14ac:dyDescent="0.25">
      <c r="A39" s="1">
        <v>36</v>
      </c>
      <c r="B39" s="49"/>
      <c r="C39" s="37"/>
      <c r="D39" s="37"/>
      <c r="E39" s="54"/>
      <c r="F39" s="55" t="s">
        <v>12</v>
      </c>
      <c r="G39" s="56" t="s">
        <v>82</v>
      </c>
      <c r="H39" s="40"/>
      <c r="I39" s="41" t="s">
        <v>83</v>
      </c>
      <c r="J39" s="40" t="s">
        <v>17</v>
      </c>
      <c r="K39" s="42" t="s">
        <v>18</v>
      </c>
      <c r="L39" s="40">
        <f t="shared" si="5"/>
        <v>1</v>
      </c>
      <c r="M39" s="40"/>
      <c r="N39" s="1"/>
      <c r="O39" s="1"/>
      <c r="P39" s="1"/>
      <c r="Q39" s="1"/>
      <c r="R39" s="1"/>
      <c r="S39" s="1"/>
    </row>
    <row r="40" spans="1:19" ht="135" hidden="1" x14ac:dyDescent="0.25">
      <c r="A40" s="1">
        <v>37</v>
      </c>
      <c r="B40" s="49"/>
      <c r="C40" s="37"/>
      <c r="D40" s="37"/>
      <c r="E40" s="54"/>
      <c r="F40" s="55" t="s">
        <v>84</v>
      </c>
      <c r="G40" s="56" t="s">
        <v>85</v>
      </c>
      <c r="H40" s="40"/>
      <c r="I40" s="41" t="s">
        <v>86</v>
      </c>
      <c r="J40" s="40" t="s">
        <v>17</v>
      </c>
      <c r="K40" s="42" t="s">
        <v>18</v>
      </c>
      <c r="L40" s="40">
        <f t="shared" si="5"/>
        <v>1</v>
      </c>
      <c r="M40" s="40"/>
      <c r="N40" s="1"/>
      <c r="O40" s="1"/>
      <c r="P40" s="1"/>
      <c r="Q40" s="1"/>
      <c r="R40" s="1"/>
      <c r="S40" s="1"/>
    </row>
    <row r="41" spans="1:19" x14ac:dyDescent="0.25">
      <c r="A41" s="1">
        <v>38</v>
      </c>
      <c r="B41" s="57"/>
      <c r="C41" s="58"/>
      <c r="D41" s="58"/>
      <c r="E41" s="59" t="s">
        <v>26</v>
      </c>
      <c r="F41" s="60" t="s">
        <v>87</v>
      </c>
      <c r="G41" s="22"/>
      <c r="H41" s="61">
        <v>1</v>
      </c>
      <c r="I41" s="62"/>
      <c r="J41" s="61"/>
      <c r="K41" s="61"/>
      <c r="L41" s="61">
        <f>AVERAGE(L42:L43)*H41</f>
        <v>1</v>
      </c>
      <c r="M41" s="61">
        <f>L41/H41</f>
        <v>1</v>
      </c>
      <c r="N41" s="1"/>
      <c r="O41" s="1"/>
      <c r="P41" s="1"/>
      <c r="Q41" s="1"/>
      <c r="R41" s="1"/>
      <c r="S41" s="1"/>
    </row>
    <row r="42" spans="1:19" ht="105" hidden="1" x14ac:dyDescent="0.25">
      <c r="A42" s="1">
        <v>39</v>
      </c>
      <c r="B42" s="49"/>
      <c r="C42" s="37"/>
      <c r="D42" s="37"/>
      <c r="E42" s="63"/>
      <c r="F42" s="64" t="s">
        <v>14</v>
      </c>
      <c r="G42" s="56" t="s">
        <v>88</v>
      </c>
      <c r="H42" s="40"/>
      <c r="I42" s="41" t="s">
        <v>89</v>
      </c>
      <c r="J42" s="40" t="s">
        <v>22</v>
      </c>
      <c r="K42" s="42" t="s">
        <v>18</v>
      </c>
      <c r="L42" s="40">
        <f t="shared" ref="L42:L43" si="6">IF(J42="Ya/Tidak",IF(K42="Ya",1,IF(K42="Tidak",0,"Blm Diisi")),IF(J42="A/B/C",IF(K42="A",1,IF(K42="B",0.5,IF(K42="C",0,"Blm Diisi"))),IF(J42="A/B/C/D",IF(K42="A",1,IF(K42="B",0.67,IF(K42="C",0.33,IF(K42="D",0,"Blm Diisi")))),IF(J42="A/B/C/D/E",IF(K42="A",1,IF(K42="B",0.75,IF(K42="C",0.5,IF(K42="D",0.25,IF(K42="E",0,"Blm Diisi"))))),IF(J42="%",IF(K42="","Blm Diisi",K42),IF(J42="Jumlah",IF(K42="","Blm Diisi",""),IF(J42="Rupiah",IF(K42="","Blm Diisi",""),IF(J42="","","-"))))))))</f>
        <v>1</v>
      </c>
      <c r="M42" s="40"/>
      <c r="N42" s="1"/>
      <c r="O42" s="1"/>
      <c r="P42" s="1"/>
      <c r="Q42" s="1"/>
      <c r="R42" s="1"/>
      <c r="S42" s="1"/>
    </row>
    <row r="43" spans="1:19" ht="105" hidden="1" x14ac:dyDescent="0.25">
      <c r="A43" s="1">
        <v>40</v>
      </c>
      <c r="B43" s="49"/>
      <c r="C43" s="37"/>
      <c r="D43" s="37"/>
      <c r="E43" s="63"/>
      <c r="F43" s="64" t="s">
        <v>19</v>
      </c>
      <c r="G43" s="56" t="s">
        <v>90</v>
      </c>
      <c r="H43" s="40"/>
      <c r="I43" s="41" t="s">
        <v>91</v>
      </c>
      <c r="J43" s="40" t="s">
        <v>22</v>
      </c>
      <c r="K43" s="42" t="s">
        <v>18</v>
      </c>
      <c r="L43" s="40">
        <f t="shared" si="6"/>
        <v>1</v>
      </c>
      <c r="M43" s="40"/>
      <c r="N43" s="1"/>
      <c r="O43" s="1"/>
      <c r="P43" s="1"/>
      <c r="Q43" s="1"/>
      <c r="R43" s="1"/>
      <c r="S43" s="1"/>
    </row>
    <row r="44" spans="1:19" x14ac:dyDescent="0.25">
      <c r="A44" s="1">
        <v>41</v>
      </c>
      <c r="B44" s="26"/>
      <c r="C44" s="26"/>
      <c r="D44" s="27">
        <v>4</v>
      </c>
      <c r="E44" s="28" t="s">
        <v>92</v>
      </c>
      <c r="F44" s="21"/>
      <c r="G44" s="22"/>
      <c r="H44" s="29">
        <f>SUM(H45:H55)</f>
        <v>1</v>
      </c>
      <c r="I44" s="30"/>
      <c r="J44" s="29"/>
      <c r="K44" s="29"/>
      <c r="L44" s="29">
        <f>SUM(L45,L55)</f>
        <v>0.52777777777777779</v>
      </c>
      <c r="M44" s="29">
        <f>L44/H44</f>
        <v>0.52777777777777779</v>
      </c>
      <c r="N44" s="1"/>
      <c r="O44" s="1"/>
      <c r="P44" s="1"/>
      <c r="Q44" s="1"/>
      <c r="R44" s="1"/>
      <c r="S44" s="1"/>
    </row>
    <row r="45" spans="1:19" x14ac:dyDescent="0.25">
      <c r="A45" s="1">
        <v>42</v>
      </c>
      <c r="B45" s="48"/>
      <c r="C45" s="33"/>
      <c r="D45" s="33"/>
      <c r="E45" s="33" t="s">
        <v>12</v>
      </c>
      <c r="F45" s="45" t="s">
        <v>93</v>
      </c>
      <c r="G45" s="22"/>
      <c r="H45" s="35">
        <v>0.5</v>
      </c>
      <c r="I45" s="36"/>
      <c r="J45" s="35"/>
      <c r="K45" s="35"/>
      <c r="L45" s="35">
        <f>AVERAGE(L46:L54)*H45</f>
        <v>0.27777777777777779</v>
      </c>
      <c r="M45" s="35">
        <f>L45/H45</f>
        <v>0.55555555555555558</v>
      </c>
      <c r="N45" s="1"/>
      <c r="O45" s="1"/>
      <c r="P45" s="1"/>
      <c r="Q45" s="1"/>
      <c r="R45" s="1"/>
      <c r="S45" s="1"/>
    </row>
    <row r="46" spans="1:19" ht="135" hidden="1" x14ac:dyDescent="0.25">
      <c r="A46" s="1">
        <v>43</v>
      </c>
      <c r="B46" s="49"/>
      <c r="C46" s="37"/>
      <c r="D46" s="37"/>
      <c r="E46" s="37"/>
      <c r="F46" s="37" t="s">
        <v>14</v>
      </c>
      <c r="G46" s="65" t="s">
        <v>94</v>
      </c>
      <c r="H46" s="40"/>
      <c r="I46" s="41" t="s">
        <v>95</v>
      </c>
      <c r="J46" s="40" t="s">
        <v>17</v>
      </c>
      <c r="K46" s="42" t="s">
        <v>57</v>
      </c>
      <c r="L46" s="40">
        <f t="shared" ref="L46:L54" si="7">IF(J46="Ya/Tidak",IF(K46="Ya",1,IF(K46="Tidak",0,"Blm Diisi")),IF(J46="A/B/C",IF(K46="A",1,IF(K46="B",0.5,IF(K46="C",0,"Blm Diisi"))),IF(J46="A/B/C/D",IF(K46="A",1,IF(K46="B",0.67,IF(K46="C",0.33,IF(K46="D",0,"Blm Diisi")))),IF(J46="A/B/C/D/E",IF(K46="A",1,IF(K46="B",0.75,IF(K46="C",0.5,IF(K46="D",0.25,IF(K46="E",0,"Blm Diisi"))))),IF(J46="%",IF(K46="","Blm Diisi",K46),IF(J46="Jumlah",IF(K46="","Blm Diisi",""),IF(J46="Rupiah",IF(K46="","Blm Diisi",""),IF(J46="","","-"))))))))</f>
        <v>0.5</v>
      </c>
      <c r="M46" s="40"/>
      <c r="N46" s="1"/>
      <c r="O46" s="1"/>
      <c r="P46" s="1"/>
      <c r="Q46" s="1"/>
      <c r="R46" s="1"/>
      <c r="S46" s="1"/>
    </row>
    <row r="47" spans="1:19" ht="75" hidden="1" x14ac:dyDescent="0.25">
      <c r="A47" s="1">
        <v>44</v>
      </c>
      <c r="B47" s="49"/>
      <c r="C47" s="37"/>
      <c r="D47" s="37"/>
      <c r="E47" s="37"/>
      <c r="F47" s="37" t="s">
        <v>19</v>
      </c>
      <c r="G47" s="65" t="s">
        <v>96</v>
      </c>
      <c r="H47" s="40"/>
      <c r="I47" s="41" t="s">
        <v>97</v>
      </c>
      <c r="J47" s="40" t="s">
        <v>17</v>
      </c>
      <c r="K47" s="42" t="s">
        <v>57</v>
      </c>
      <c r="L47" s="40">
        <f t="shared" si="7"/>
        <v>0.5</v>
      </c>
      <c r="M47" s="40"/>
      <c r="N47" s="1"/>
      <c r="O47" s="1"/>
      <c r="P47" s="1"/>
      <c r="Q47" s="1"/>
      <c r="R47" s="1"/>
      <c r="S47" s="1"/>
    </row>
    <row r="48" spans="1:19" ht="90" hidden="1" x14ac:dyDescent="0.25">
      <c r="A48" s="1">
        <v>45</v>
      </c>
      <c r="B48" s="49"/>
      <c r="C48" s="37"/>
      <c r="D48" s="37"/>
      <c r="E48" s="37"/>
      <c r="F48" s="37" t="s">
        <v>23</v>
      </c>
      <c r="G48" s="65" t="s">
        <v>98</v>
      </c>
      <c r="H48" s="40"/>
      <c r="I48" s="41" t="s">
        <v>99</v>
      </c>
      <c r="J48" s="40" t="s">
        <v>17</v>
      </c>
      <c r="K48" s="42" t="s">
        <v>57</v>
      </c>
      <c r="L48" s="40">
        <f t="shared" si="7"/>
        <v>0.5</v>
      </c>
      <c r="M48" s="40"/>
      <c r="N48" s="1"/>
      <c r="O48" s="1"/>
      <c r="P48" s="1"/>
      <c r="Q48" s="1"/>
      <c r="R48" s="1"/>
      <c r="S48" s="1"/>
    </row>
    <row r="49" spans="1:19" ht="105" hidden="1" x14ac:dyDescent="0.25">
      <c r="A49" s="1">
        <v>46</v>
      </c>
      <c r="B49" s="49"/>
      <c r="C49" s="37"/>
      <c r="D49" s="37"/>
      <c r="E49" s="37"/>
      <c r="F49" s="37" t="s">
        <v>43</v>
      </c>
      <c r="G49" s="65" t="s">
        <v>100</v>
      </c>
      <c r="H49" s="40"/>
      <c r="I49" s="41" t="s">
        <v>101</v>
      </c>
      <c r="J49" s="40" t="s">
        <v>22</v>
      </c>
      <c r="K49" s="42" t="s">
        <v>18</v>
      </c>
      <c r="L49" s="40">
        <f t="shared" si="7"/>
        <v>1</v>
      </c>
      <c r="M49" s="40"/>
      <c r="N49" s="1"/>
      <c r="O49" s="1"/>
      <c r="P49" s="1"/>
      <c r="Q49" s="1"/>
      <c r="R49" s="1"/>
      <c r="S49" s="1"/>
    </row>
    <row r="50" spans="1:19" ht="90" hidden="1" x14ac:dyDescent="0.25">
      <c r="A50" s="1">
        <v>47</v>
      </c>
      <c r="B50" s="49"/>
      <c r="C50" s="37"/>
      <c r="D50" s="37"/>
      <c r="E50" s="37"/>
      <c r="F50" s="37" t="s">
        <v>70</v>
      </c>
      <c r="G50" s="65" t="s">
        <v>102</v>
      </c>
      <c r="H50" s="40"/>
      <c r="I50" s="41" t="s">
        <v>103</v>
      </c>
      <c r="J50" s="40" t="s">
        <v>22</v>
      </c>
      <c r="K50" s="42" t="s">
        <v>18</v>
      </c>
      <c r="L50" s="40">
        <f t="shared" si="7"/>
        <v>1</v>
      </c>
      <c r="M50" s="40"/>
      <c r="N50" s="1"/>
      <c r="O50" s="1"/>
      <c r="P50" s="1"/>
      <c r="Q50" s="1"/>
      <c r="R50" s="1"/>
      <c r="S50" s="1"/>
    </row>
    <row r="51" spans="1:19" ht="90" hidden="1" x14ac:dyDescent="0.25">
      <c r="A51" s="1">
        <v>48</v>
      </c>
      <c r="B51" s="49"/>
      <c r="C51" s="37"/>
      <c r="D51" s="37"/>
      <c r="E51" s="37"/>
      <c r="F51" s="37" t="s">
        <v>73</v>
      </c>
      <c r="G51" s="65" t="s">
        <v>104</v>
      </c>
      <c r="H51" s="40"/>
      <c r="I51" s="41" t="s">
        <v>105</v>
      </c>
      <c r="J51" s="40" t="s">
        <v>17</v>
      </c>
      <c r="K51" s="42" t="s">
        <v>57</v>
      </c>
      <c r="L51" s="40">
        <f t="shared" si="7"/>
        <v>0.5</v>
      </c>
      <c r="M51" s="40"/>
      <c r="N51" s="1"/>
      <c r="O51" s="1"/>
      <c r="P51" s="1"/>
      <c r="Q51" s="1"/>
      <c r="R51" s="1"/>
      <c r="S51" s="1"/>
    </row>
    <row r="52" spans="1:19" ht="120" hidden="1" x14ac:dyDescent="0.25">
      <c r="A52" s="1">
        <v>49</v>
      </c>
      <c r="B52" s="49"/>
      <c r="C52" s="37"/>
      <c r="D52" s="37"/>
      <c r="E52" s="37"/>
      <c r="F52" s="37" t="s">
        <v>76</v>
      </c>
      <c r="G52" s="65" t="s">
        <v>106</v>
      </c>
      <c r="H52" s="40"/>
      <c r="I52" s="41" t="s">
        <v>107</v>
      </c>
      <c r="J52" s="40" t="s">
        <v>22</v>
      </c>
      <c r="K52" s="42" t="s">
        <v>18</v>
      </c>
      <c r="L52" s="40">
        <f t="shared" si="7"/>
        <v>1</v>
      </c>
      <c r="M52" s="40"/>
      <c r="N52" s="1"/>
      <c r="O52" s="1"/>
      <c r="P52" s="1"/>
      <c r="Q52" s="1"/>
      <c r="R52" s="1"/>
      <c r="S52" s="1"/>
    </row>
    <row r="53" spans="1:19" ht="150" hidden="1" x14ac:dyDescent="0.25">
      <c r="A53" s="1">
        <v>50</v>
      </c>
      <c r="B53" s="49"/>
      <c r="C53" s="37"/>
      <c r="D53" s="37"/>
      <c r="E53" s="37"/>
      <c r="F53" s="37" t="s">
        <v>79</v>
      </c>
      <c r="G53" s="65" t="s">
        <v>108</v>
      </c>
      <c r="H53" s="40"/>
      <c r="I53" s="41" t="s">
        <v>109</v>
      </c>
      <c r="J53" s="40" t="s">
        <v>22</v>
      </c>
      <c r="K53" s="42" t="s">
        <v>110</v>
      </c>
      <c r="L53" s="40">
        <f t="shared" si="7"/>
        <v>0</v>
      </c>
      <c r="M53" s="40"/>
      <c r="N53" s="1"/>
      <c r="O53" s="1"/>
      <c r="P53" s="1"/>
      <c r="Q53" s="1"/>
      <c r="R53" s="1"/>
      <c r="S53" s="1"/>
    </row>
    <row r="54" spans="1:19" ht="180" hidden="1" x14ac:dyDescent="0.25">
      <c r="A54" s="1">
        <v>51</v>
      </c>
      <c r="B54" s="49"/>
      <c r="C54" s="37"/>
      <c r="D54" s="37"/>
      <c r="E54" s="37"/>
      <c r="F54" s="37" t="s">
        <v>12</v>
      </c>
      <c r="G54" s="65" t="s">
        <v>111</v>
      </c>
      <c r="H54" s="40"/>
      <c r="I54" s="41" t="s">
        <v>112</v>
      </c>
      <c r="J54" s="40" t="s">
        <v>17</v>
      </c>
      <c r="K54" s="42" t="s">
        <v>113</v>
      </c>
      <c r="L54" s="40">
        <f t="shared" si="7"/>
        <v>0</v>
      </c>
      <c r="M54" s="40"/>
      <c r="N54" s="1"/>
      <c r="O54" s="1"/>
      <c r="P54" s="1"/>
      <c r="Q54" s="1"/>
      <c r="R54" s="1"/>
      <c r="S54" s="1"/>
    </row>
    <row r="55" spans="1:19" x14ac:dyDescent="0.25">
      <c r="A55" s="1">
        <v>52</v>
      </c>
      <c r="B55" s="48"/>
      <c r="C55" s="33"/>
      <c r="D55" s="33"/>
      <c r="E55" s="33" t="s">
        <v>26</v>
      </c>
      <c r="F55" s="45" t="s">
        <v>114</v>
      </c>
      <c r="G55" s="22"/>
      <c r="H55" s="35">
        <v>0.5</v>
      </c>
      <c r="I55" s="36"/>
      <c r="J55" s="35"/>
      <c r="K55" s="35"/>
      <c r="L55" s="35">
        <f>AVERAGE(L56:L57)*H55</f>
        <v>0.25</v>
      </c>
      <c r="M55" s="35">
        <f>L55/H55</f>
        <v>0.5</v>
      </c>
      <c r="N55" s="1"/>
      <c r="O55" s="1"/>
      <c r="P55" s="1"/>
      <c r="Q55" s="1"/>
      <c r="R55" s="1"/>
      <c r="S55" s="1"/>
    </row>
    <row r="56" spans="1:19" ht="30" hidden="1" x14ac:dyDescent="0.25">
      <c r="A56" s="1">
        <v>53</v>
      </c>
      <c r="B56" s="49"/>
      <c r="C56" s="37"/>
      <c r="D56" s="37"/>
      <c r="E56" s="38"/>
      <c r="F56" s="37" t="s">
        <v>14</v>
      </c>
      <c r="G56" s="65" t="s">
        <v>115</v>
      </c>
      <c r="H56" s="40"/>
      <c r="I56" s="41" t="s">
        <v>116</v>
      </c>
      <c r="J56" s="40" t="s">
        <v>29</v>
      </c>
      <c r="K56" s="47" t="s">
        <v>30</v>
      </c>
      <c r="L56" s="40">
        <f t="shared" ref="L56:L57" si="8">IF(J56="Ya/Tidak",IF(K56="Ya",1,IF(K56="Tidak",0,"Blm Diisi")),IF(J56="A/B/C",IF(K56="A",1,IF(K56="B",0.5,IF(K56="C",0,"Blm Diisi"))),IF(J56="A/B/C/D",IF(K56="A",1,IF(K56="B",0.67,IF(K56="C",0.33,IF(K56="D",0,"Blm Diisi")))),IF(J56="A/B/C/D/E",IF(K56="A",1,IF(K56="B",0.75,IF(K56="C",0.5,IF(K56="D",0.25,IF(K56="E",0,"Blm Diisi"))))),IF(J56="%",IF(K56="","Blm Diisi",K56),IF(J56="Jumlah",IF(K56="","Blm Diisi",""),IF(J56="Rupiah",IF(K56="","Blm Diisi",""),IF(J56="","","-"))))))))</f>
        <v>1</v>
      </c>
      <c r="M56" s="40"/>
      <c r="N56" s="1"/>
      <c r="O56" s="1"/>
      <c r="P56" s="1"/>
      <c r="Q56" s="1"/>
      <c r="R56" s="1"/>
      <c r="S56" s="1"/>
    </row>
    <row r="57" spans="1:19" ht="90" hidden="1" x14ac:dyDescent="0.25">
      <c r="A57" s="1">
        <v>54</v>
      </c>
      <c r="B57" s="49"/>
      <c r="C57" s="37"/>
      <c r="D57" s="37"/>
      <c r="E57" s="38"/>
      <c r="F57" s="37" t="s">
        <v>19</v>
      </c>
      <c r="G57" s="65" t="s">
        <v>117</v>
      </c>
      <c r="H57" s="40"/>
      <c r="I57" s="41" t="s">
        <v>118</v>
      </c>
      <c r="J57" s="40" t="s">
        <v>17</v>
      </c>
      <c r="K57" s="42" t="s">
        <v>113</v>
      </c>
      <c r="L57" s="40">
        <f t="shared" si="8"/>
        <v>0</v>
      </c>
      <c r="M57" s="40"/>
      <c r="N57" s="1"/>
      <c r="O57" s="1"/>
      <c r="P57" s="1"/>
      <c r="Q57" s="1"/>
      <c r="R57" s="1"/>
      <c r="S57" s="1"/>
    </row>
    <row r="58" spans="1:19" x14ac:dyDescent="0.25">
      <c r="A58" s="1">
        <v>55</v>
      </c>
      <c r="B58" s="26"/>
      <c r="C58" s="26"/>
      <c r="D58" s="27">
        <v>5</v>
      </c>
      <c r="E58" s="28" t="s">
        <v>119</v>
      </c>
      <c r="F58" s="21"/>
      <c r="G58" s="22"/>
      <c r="H58" s="29">
        <f>SUM(H59:H79)</f>
        <v>1.4</v>
      </c>
      <c r="I58" s="30"/>
      <c r="J58" s="29"/>
      <c r="K58" s="29"/>
      <c r="L58" s="29">
        <f>SUM(L59,L63,L66,L73,L76,L79)</f>
        <v>1.4</v>
      </c>
      <c r="M58" s="29">
        <f>L58/H58</f>
        <v>1</v>
      </c>
      <c r="N58" s="1"/>
      <c r="O58" s="1"/>
      <c r="P58" s="1"/>
      <c r="Q58" s="1"/>
      <c r="R58" s="1"/>
      <c r="S58" s="1"/>
    </row>
    <row r="59" spans="1:19" x14ac:dyDescent="0.25">
      <c r="A59" s="1">
        <v>56</v>
      </c>
      <c r="B59" s="48"/>
      <c r="C59" s="33"/>
      <c r="D59" s="33"/>
      <c r="E59" s="33" t="s">
        <v>12</v>
      </c>
      <c r="F59" s="45" t="s">
        <v>120</v>
      </c>
      <c r="G59" s="22"/>
      <c r="H59" s="35">
        <v>0.2</v>
      </c>
      <c r="I59" s="36"/>
      <c r="J59" s="35"/>
      <c r="K59" s="35"/>
      <c r="L59" s="35">
        <f>AVERAGE(L60:L62)*H59</f>
        <v>0.2</v>
      </c>
      <c r="M59" s="35">
        <f>L59/H59</f>
        <v>1</v>
      </c>
      <c r="N59" s="1"/>
      <c r="O59" s="1"/>
      <c r="P59" s="1"/>
      <c r="Q59" s="1"/>
      <c r="R59" s="1"/>
      <c r="S59" s="1"/>
    </row>
    <row r="60" spans="1:19" ht="75" hidden="1" x14ac:dyDescent="0.25">
      <c r="A60" s="1">
        <v>58</v>
      </c>
      <c r="B60" s="49"/>
      <c r="C60" s="37"/>
      <c r="D60" s="37"/>
      <c r="E60" s="37"/>
      <c r="F60" s="37" t="s">
        <v>14</v>
      </c>
      <c r="G60" s="65" t="s">
        <v>121</v>
      </c>
      <c r="H60" s="40"/>
      <c r="I60" s="41" t="s">
        <v>122</v>
      </c>
      <c r="J60" s="40" t="s">
        <v>17</v>
      </c>
      <c r="K60" s="42" t="s">
        <v>18</v>
      </c>
      <c r="L60" s="40">
        <f t="shared" ref="L60:L62" si="9">IF(J60="Ya/Tidak",IF(K60="Ya",1,IF(K60="Tidak",0,"Blm Diisi")),IF(J60="A/B/C",IF(K60="A",1,IF(K60="B",0.5,IF(K60="C",0,"Blm Diisi"))),IF(J60="A/B/C/D",IF(K60="A",1,IF(K60="B",0.67,IF(K60="C",0.33,IF(K60="D",0,"Blm Diisi")))),IF(J60="A/B/C/D/E",IF(K60="A",1,IF(K60="B",0.75,IF(K60="C",0.5,IF(K60="D",0.25,IF(K60="E",0,"Blm Diisi"))))),IF(J60="%",IF(K60="","Blm Diisi",K60),IF(J60="Jumlah",IF(K60="","Blm Diisi",""),IF(J60="Rupiah",IF(K60="","Blm Diisi",""),IF(J60="","","-"))))))))</f>
        <v>1</v>
      </c>
      <c r="M60" s="40"/>
      <c r="N60" s="1"/>
      <c r="O60" s="1"/>
      <c r="P60" s="1"/>
      <c r="Q60" s="1"/>
      <c r="R60" s="1"/>
      <c r="S60" s="1"/>
    </row>
    <row r="61" spans="1:19" ht="60" hidden="1" x14ac:dyDescent="0.25">
      <c r="A61" s="1">
        <v>60</v>
      </c>
      <c r="B61" s="49"/>
      <c r="C61" s="37"/>
      <c r="D61" s="37"/>
      <c r="E61" s="37"/>
      <c r="F61" s="37" t="s">
        <v>19</v>
      </c>
      <c r="G61" s="65" t="s">
        <v>123</v>
      </c>
      <c r="H61" s="40"/>
      <c r="I61" s="41" t="s">
        <v>124</v>
      </c>
      <c r="J61" s="40" t="s">
        <v>17</v>
      </c>
      <c r="K61" s="42" t="s">
        <v>18</v>
      </c>
      <c r="L61" s="40">
        <f t="shared" si="9"/>
        <v>1</v>
      </c>
      <c r="M61" s="40"/>
      <c r="N61" s="1"/>
      <c r="O61" s="1"/>
      <c r="P61" s="1"/>
      <c r="Q61" s="1"/>
      <c r="R61" s="1"/>
      <c r="S61" s="1"/>
    </row>
    <row r="62" spans="1:19" ht="120" hidden="1" x14ac:dyDescent="0.25">
      <c r="A62" s="1">
        <v>60</v>
      </c>
      <c r="B62" s="49"/>
      <c r="C62" s="37"/>
      <c r="D62" s="37"/>
      <c r="E62" s="37"/>
      <c r="F62" s="37" t="s">
        <v>23</v>
      </c>
      <c r="G62" s="65" t="s">
        <v>125</v>
      </c>
      <c r="H62" s="40"/>
      <c r="I62" s="41" t="s">
        <v>126</v>
      </c>
      <c r="J62" s="40" t="s">
        <v>22</v>
      </c>
      <c r="K62" s="42" t="s">
        <v>18</v>
      </c>
      <c r="L62" s="40">
        <f t="shared" si="9"/>
        <v>1</v>
      </c>
      <c r="M62" s="40"/>
      <c r="N62" s="1"/>
      <c r="O62" s="1"/>
      <c r="P62" s="1"/>
      <c r="Q62" s="1"/>
      <c r="R62" s="1"/>
      <c r="S62" s="1"/>
    </row>
    <row r="63" spans="1:19" x14ac:dyDescent="0.25">
      <c r="A63" s="1">
        <v>61</v>
      </c>
      <c r="B63" s="48"/>
      <c r="C63" s="33"/>
      <c r="D63" s="33"/>
      <c r="E63" s="33" t="s">
        <v>26</v>
      </c>
      <c r="F63" s="45" t="s">
        <v>127</v>
      </c>
      <c r="G63" s="22"/>
      <c r="H63" s="35">
        <v>0.2</v>
      </c>
      <c r="I63" s="36"/>
      <c r="J63" s="35"/>
      <c r="K63" s="35"/>
      <c r="L63" s="35">
        <f>AVERAGE(L64:L65)*H63</f>
        <v>0.2</v>
      </c>
      <c r="M63" s="35">
        <f>L63/H63</f>
        <v>1</v>
      </c>
      <c r="N63" s="1"/>
      <c r="O63" s="1"/>
      <c r="P63" s="1"/>
      <c r="Q63" s="1"/>
      <c r="R63" s="1"/>
      <c r="S63" s="1"/>
    </row>
    <row r="64" spans="1:19" ht="120" hidden="1" x14ac:dyDescent="0.25">
      <c r="A64" s="1">
        <v>62</v>
      </c>
      <c r="B64" s="49"/>
      <c r="C64" s="37"/>
      <c r="D64" s="37"/>
      <c r="E64" s="37"/>
      <c r="F64" s="37" t="s">
        <v>14</v>
      </c>
      <c r="G64" s="65" t="s">
        <v>128</v>
      </c>
      <c r="H64" s="40"/>
      <c r="I64" s="41" t="s">
        <v>129</v>
      </c>
      <c r="J64" s="40" t="s">
        <v>22</v>
      </c>
      <c r="K64" s="42" t="s">
        <v>18</v>
      </c>
      <c r="L64" s="40">
        <f t="shared" ref="L64:L65" si="10">IF(J64="Ya/Tidak",IF(K64="Ya",1,IF(K64="Tidak",0,"Blm Diisi")),IF(J64="A/B/C",IF(K64="A",1,IF(K64="B",0.5,IF(K64="C",0,"Blm Diisi"))),IF(J64="A/B/C/D",IF(K64="A",1,IF(K64="B",0.67,IF(K64="C",0.33,IF(K64="D",0,"Blm Diisi")))),IF(J64="A/B/C/D/E",IF(K64="A",1,IF(K64="B",0.75,IF(K64="C",0.5,IF(K64="D",0.25,IF(K64="E",0,"Blm Diisi"))))),IF(J64="%",IF(K64="","Blm Diisi",K64),IF(J64="Jumlah",IF(K64="","Blm Diisi",""),IF(J64="Rupiah",IF(K64="","Blm Diisi",""),IF(J64="","","-"))))))))</f>
        <v>1</v>
      </c>
      <c r="M64" s="40"/>
      <c r="N64" s="1"/>
      <c r="O64" s="1"/>
      <c r="P64" s="1"/>
      <c r="Q64" s="1"/>
      <c r="R64" s="1"/>
      <c r="S64" s="1"/>
    </row>
    <row r="65" spans="1:19" ht="150" hidden="1" x14ac:dyDescent="0.25">
      <c r="A65" s="1">
        <v>63</v>
      </c>
      <c r="B65" s="49"/>
      <c r="C65" s="37"/>
      <c r="D65" s="37"/>
      <c r="E65" s="37"/>
      <c r="F65" s="37" t="s">
        <v>19</v>
      </c>
      <c r="G65" s="65" t="s">
        <v>130</v>
      </c>
      <c r="H65" s="40"/>
      <c r="I65" s="41" t="s">
        <v>131</v>
      </c>
      <c r="J65" s="40" t="s">
        <v>22</v>
      </c>
      <c r="K65" s="42" t="s">
        <v>18</v>
      </c>
      <c r="L65" s="40">
        <f t="shared" si="10"/>
        <v>1</v>
      </c>
      <c r="M65" s="40"/>
      <c r="N65" s="1"/>
      <c r="O65" s="1"/>
      <c r="P65" s="1"/>
      <c r="Q65" s="1"/>
      <c r="R65" s="1"/>
      <c r="S65" s="1"/>
    </row>
    <row r="66" spans="1:19" ht="30" x14ac:dyDescent="0.25">
      <c r="A66" s="1">
        <v>64</v>
      </c>
      <c r="B66" s="48"/>
      <c r="C66" s="33"/>
      <c r="D66" s="33"/>
      <c r="E66" s="33" t="s">
        <v>35</v>
      </c>
      <c r="F66" s="45" t="s">
        <v>132</v>
      </c>
      <c r="G66" s="22"/>
      <c r="H66" s="35">
        <v>0.4</v>
      </c>
      <c r="I66" s="36"/>
      <c r="J66" s="35"/>
      <c r="K66" s="35"/>
      <c r="L66" s="35">
        <f>AVERAGE(L67:L72)*H66</f>
        <v>0.4</v>
      </c>
      <c r="M66" s="35">
        <f>L66/H66</f>
        <v>1</v>
      </c>
      <c r="N66" s="1"/>
      <c r="O66" s="1"/>
      <c r="P66" s="1"/>
      <c r="Q66" s="1"/>
      <c r="R66" s="1"/>
      <c r="S66" s="1"/>
    </row>
    <row r="67" spans="1:19" ht="105" hidden="1" x14ac:dyDescent="0.25">
      <c r="A67" s="1">
        <v>65</v>
      </c>
      <c r="B67" s="49"/>
      <c r="C67" s="37"/>
      <c r="D67" s="37"/>
      <c r="E67" s="37"/>
      <c r="F67" s="37" t="s">
        <v>14</v>
      </c>
      <c r="G67" s="65" t="s">
        <v>133</v>
      </c>
      <c r="H67" s="40"/>
      <c r="I67" s="41" t="s">
        <v>134</v>
      </c>
      <c r="J67" s="40" t="s">
        <v>22</v>
      </c>
      <c r="K67" s="42" t="s">
        <v>18</v>
      </c>
      <c r="L67" s="40">
        <f t="shared" ref="L67:L72" si="11">IF(J67="Ya/Tidak",IF(K67="Ya",1,IF(K67="Tidak",0,"Blm Diisi")),IF(J67="A/B/C",IF(K67="A",1,IF(K67="B",0.5,IF(K67="C",0,"Blm Diisi"))),IF(J67="A/B/C/D",IF(K67="A",1,IF(K67="B",0.67,IF(K67="C",0.33,IF(K67="D",0,"Blm Diisi")))),IF(J67="A/B/C/D/E",IF(K67="A",1,IF(K67="B",0.75,IF(K67="C",0.5,IF(K67="D",0.25,IF(K67="E",0,"Blm Diisi"))))),IF(J67="%",IF(K67="","Blm Diisi",K67),IF(J67="Jumlah",IF(K67="","Blm Diisi",""),IF(J67="Rupiah",IF(K67="","Blm Diisi",""),IF(J67="","","-"))))))))</f>
        <v>1</v>
      </c>
      <c r="M67" s="40"/>
      <c r="N67" s="1"/>
      <c r="O67" s="1"/>
      <c r="P67" s="1"/>
      <c r="Q67" s="1"/>
      <c r="R67" s="1"/>
      <c r="S67" s="1"/>
    </row>
    <row r="68" spans="1:19" ht="120" hidden="1" x14ac:dyDescent="0.25">
      <c r="A68" s="1">
        <v>66</v>
      </c>
      <c r="B68" s="49"/>
      <c r="C68" s="37"/>
      <c r="D68" s="37"/>
      <c r="E68" s="37"/>
      <c r="F68" s="37" t="s">
        <v>19</v>
      </c>
      <c r="G68" s="65" t="s">
        <v>135</v>
      </c>
      <c r="H68" s="40"/>
      <c r="I68" s="41" t="s">
        <v>136</v>
      </c>
      <c r="J68" s="40" t="s">
        <v>22</v>
      </c>
      <c r="K68" s="42" t="s">
        <v>18</v>
      </c>
      <c r="L68" s="40">
        <f t="shared" si="11"/>
        <v>1</v>
      </c>
      <c r="M68" s="40"/>
      <c r="N68" s="1"/>
      <c r="O68" s="1"/>
      <c r="P68" s="1"/>
      <c r="Q68" s="1"/>
      <c r="R68" s="1"/>
      <c r="S68" s="1"/>
    </row>
    <row r="69" spans="1:19" ht="120" hidden="1" x14ac:dyDescent="0.25">
      <c r="A69" s="1">
        <v>67</v>
      </c>
      <c r="B69" s="49"/>
      <c r="C69" s="37"/>
      <c r="D69" s="37"/>
      <c r="E69" s="37"/>
      <c r="F69" s="37" t="s">
        <v>23</v>
      </c>
      <c r="G69" s="65" t="s">
        <v>137</v>
      </c>
      <c r="H69" s="40"/>
      <c r="I69" s="41" t="s">
        <v>138</v>
      </c>
      <c r="J69" s="40" t="s">
        <v>22</v>
      </c>
      <c r="K69" s="42" t="s">
        <v>18</v>
      </c>
      <c r="L69" s="40">
        <f t="shared" si="11"/>
        <v>1</v>
      </c>
      <c r="M69" s="40"/>
      <c r="N69" s="1"/>
      <c r="O69" s="1"/>
      <c r="P69" s="1"/>
      <c r="Q69" s="1"/>
      <c r="R69" s="1"/>
      <c r="S69" s="1"/>
    </row>
    <row r="70" spans="1:19" ht="75" hidden="1" x14ac:dyDescent="0.25">
      <c r="A70" s="1">
        <v>68</v>
      </c>
      <c r="B70" s="49"/>
      <c r="C70" s="37"/>
      <c r="D70" s="37"/>
      <c r="E70" s="37"/>
      <c r="F70" s="37" t="s">
        <v>43</v>
      </c>
      <c r="G70" s="65" t="s">
        <v>139</v>
      </c>
      <c r="H70" s="40"/>
      <c r="I70" s="41" t="s">
        <v>140</v>
      </c>
      <c r="J70" s="40" t="s">
        <v>141</v>
      </c>
      <c r="K70" s="42" t="s">
        <v>18</v>
      </c>
      <c r="L70" s="40">
        <f t="shared" si="11"/>
        <v>1</v>
      </c>
      <c r="M70" s="40"/>
      <c r="N70" s="1"/>
      <c r="O70" s="1"/>
      <c r="P70" s="1"/>
      <c r="Q70" s="1"/>
      <c r="R70" s="1"/>
      <c r="S70" s="1"/>
    </row>
    <row r="71" spans="1:19" ht="135" hidden="1" x14ac:dyDescent="0.25">
      <c r="A71" s="1">
        <v>69</v>
      </c>
      <c r="B71" s="49"/>
      <c r="C71" s="37"/>
      <c r="D71" s="37"/>
      <c r="E71" s="37"/>
      <c r="F71" s="37" t="s">
        <v>70</v>
      </c>
      <c r="G71" s="65" t="s">
        <v>142</v>
      </c>
      <c r="H71" s="40"/>
      <c r="I71" s="41" t="s">
        <v>143</v>
      </c>
      <c r="J71" s="40" t="s">
        <v>141</v>
      </c>
      <c r="K71" s="42" t="s">
        <v>18</v>
      </c>
      <c r="L71" s="40">
        <f t="shared" si="11"/>
        <v>1</v>
      </c>
      <c r="M71" s="40"/>
      <c r="N71" s="1"/>
      <c r="O71" s="1"/>
      <c r="P71" s="1"/>
      <c r="Q71" s="1"/>
      <c r="R71" s="1"/>
      <c r="S71" s="1"/>
    </row>
    <row r="72" spans="1:19" ht="165" hidden="1" x14ac:dyDescent="0.25">
      <c r="A72" s="1">
        <v>70</v>
      </c>
      <c r="B72" s="49"/>
      <c r="C72" s="37"/>
      <c r="D72" s="37"/>
      <c r="E72" s="37"/>
      <c r="F72" s="37" t="s">
        <v>73</v>
      </c>
      <c r="G72" s="65" t="s">
        <v>144</v>
      </c>
      <c r="H72" s="40"/>
      <c r="I72" s="41" t="s">
        <v>145</v>
      </c>
      <c r="J72" s="40" t="s">
        <v>22</v>
      </c>
      <c r="K72" s="42" t="s">
        <v>18</v>
      </c>
      <c r="L72" s="40">
        <f t="shared" si="11"/>
        <v>1</v>
      </c>
      <c r="M72" s="40"/>
      <c r="N72" s="1"/>
      <c r="O72" s="1"/>
      <c r="P72" s="1"/>
      <c r="Q72" s="1"/>
      <c r="R72" s="1"/>
      <c r="S72" s="1"/>
    </row>
    <row r="73" spans="1:19" x14ac:dyDescent="0.25">
      <c r="A73" s="1">
        <v>71</v>
      </c>
      <c r="B73" s="48"/>
      <c r="C73" s="33"/>
      <c r="D73" s="33"/>
      <c r="E73" s="33" t="s">
        <v>46</v>
      </c>
      <c r="F73" s="45" t="s">
        <v>146</v>
      </c>
      <c r="G73" s="22"/>
      <c r="H73" s="35">
        <v>0.2</v>
      </c>
      <c r="I73" s="36"/>
      <c r="J73" s="35"/>
      <c r="K73" s="35"/>
      <c r="L73" s="35">
        <f>AVERAGE(L74:L75)*H73</f>
        <v>0.2</v>
      </c>
      <c r="M73" s="35">
        <f>L73/H73</f>
        <v>1</v>
      </c>
      <c r="N73" s="1"/>
      <c r="O73" s="1"/>
      <c r="P73" s="1"/>
      <c r="Q73" s="1"/>
      <c r="R73" s="1"/>
      <c r="S73" s="1"/>
    </row>
    <row r="74" spans="1:19" ht="120" hidden="1" x14ac:dyDescent="0.25">
      <c r="A74" s="1">
        <v>72</v>
      </c>
      <c r="B74" s="49"/>
      <c r="C74" s="37"/>
      <c r="D74" s="37"/>
      <c r="E74" s="37"/>
      <c r="F74" s="37" t="s">
        <v>14</v>
      </c>
      <c r="G74" s="65" t="s">
        <v>147</v>
      </c>
      <c r="H74" s="40"/>
      <c r="I74" s="41" t="s">
        <v>148</v>
      </c>
      <c r="J74" s="40" t="s">
        <v>22</v>
      </c>
      <c r="K74" s="42" t="s">
        <v>18</v>
      </c>
      <c r="L74" s="40">
        <f t="shared" ref="L74:L75" si="12">IF(J74="Ya/Tidak",IF(K74="Ya",1,IF(K74="Tidak",0,"Blm Diisi")),IF(J74="A/B/C",IF(K74="A",1,IF(K74="B",0.5,IF(K74="C",0,"Blm Diisi"))),IF(J74="A/B/C/D",IF(K74="A",1,IF(K74="B",0.67,IF(K74="C",0.33,IF(K74="D",0,"Blm Diisi")))),IF(J74="A/B/C/D/E",IF(K74="A",1,IF(K74="B",0.75,IF(K74="C",0.5,IF(K74="D",0.25,IF(K74="E",0,"Blm Diisi"))))),IF(J74="%",IF(K74="","Blm Diisi",K74),IF(J74="Jumlah",IF(K74="","Blm Diisi",""),IF(J74="Rupiah",IF(K74="","Blm Diisi",""),IF(J74="","","-"))))))))</f>
        <v>1</v>
      </c>
      <c r="M74" s="40"/>
      <c r="N74" s="1"/>
      <c r="O74" s="1"/>
      <c r="P74" s="1"/>
      <c r="Q74" s="1"/>
      <c r="R74" s="1"/>
      <c r="S74" s="1"/>
    </row>
    <row r="75" spans="1:19" ht="90" hidden="1" x14ac:dyDescent="0.25">
      <c r="A75" s="1">
        <v>73</v>
      </c>
      <c r="B75" s="49"/>
      <c r="C75" s="37"/>
      <c r="D75" s="37"/>
      <c r="E75" s="37"/>
      <c r="F75" s="37" t="s">
        <v>19</v>
      </c>
      <c r="G75" s="65" t="s">
        <v>149</v>
      </c>
      <c r="H75" s="40"/>
      <c r="I75" s="41" t="s">
        <v>150</v>
      </c>
      <c r="J75" s="40" t="s">
        <v>17</v>
      </c>
      <c r="K75" s="42" t="s">
        <v>18</v>
      </c>
      <c r="L75" s="40">
        <f t="shared" si="12"/>
        <v>1</v>
      </c>
      <c r="M75" s="40"/>
      <c r="N75" s="1"/>
      <c r="O75" s="1"/>
      <c r="P75" s="1"/>
      <c r="Q75" s="1"/>
      <c r="R75" s="1"/>
      <c r="S75" s="1"/>
    </row>
    <row r="76" spans="1:19" x14ac:dyDescent="0.25">
      <c r="A76" s="1">
        <v>74</v>
      </c>
      <c r="B76" s="48"/>
      <c r="C76" s="33"/>
      <c r="D76" s="33"/>
      <c r="E76" s="33" t="s">
        <v>151</v>
      </c>
      <c r="F76" s="45" t="s">
        <v>152</v>
      </c>
      <c r="G76" s="22"/>
      <c r="H76" s="35">
        <v>0.2</v>
      </c>
      <c r="I76" s="36"/>
      <c r="J76" s="35"/>
      <c r="K76" s="35"/>
      <c r="L76" s="35">
        <f>AVERAGE(L77:L78)*H76</f>
        <v>0.2</v>
      </c>
      <c r="M76" s="35">
        <f>L76/H76</f>
        <v>1</v>
      </c>
      <c r="N76" s="1"/>
      <c r="O76" s="1"/>
      <c r="P76" s="1"/>
      <c r="Q76" s="1"/>
      <c r="R76" s="1"/>
      <c r="S76" s="1"/>
    </row>
    <row r="77" spans="1:19" ht="105" hidden="1" x14ac:dyDescent="0.25">
      <c r="A77" s="1">
        <v>75</v>
      </c>
      <c r="B77" s="49"/>
      <c r="C77" s="37"/>
      <c r="D77" s="37"/>
      <c r="E77" s="37"/>
      <c r="F77" s="37" t="s">
        <v>14</v>
      </c>
      <c r="G77" s="65" t="s">
        <v>153</v>
      </c>
      <c r="H77" s="40"/>
      <c r="I77" s="41" t="s">
        <v>154</v>
      </c>
      <c r="J77" s="40" t="s">
        <v>22</v>
      </c>
      <c r="K77" s="42" t="s">
        <v>18</v>
      </c>
      <c r="L77" s="40">
        <f t="shared" ref="L77:L78" si="13">IF(J77="Ya/Tidak",IF(K77="Ya",1,IF(K77="Tidak",0,"Blm Diisi")),IF(J77="A/B/C",IF(K77="A",1,IF(K77="B",0.5,IF(K77="C",0,"Blm Diisi"))),IF(J77="A/B/C/D",IF(K77="A",1,IF(K77="B",0.67,IF(K77="C",0.33,IF(K77="D",0,"Blm Diisi")))),IF(J77="A/B/C/D/E",IF(K77="A",1,IF(K77="B",0.75,IF(K77="C",0.5,IF(K77="D",0.25,IF(K77="E",0,"Blm Diisi"))))),IF(J77="%",IF(K77="","Blm Diisi",K77),IF(J77="Jumlah",IF(K77="","Blm Diisi",""),IF(J77="Rupiah",IF(K77="","Blm Diisi",""),IF(J77="","","-"))))))))</f>
        <v>1</v>
      </c>
      <c r="M77" s="40"/>
      <c r="N77" s="1"/>
      <c r="O77" s="1"/>
      <c r="P77" s="1"/>
      <c r="Q77" s="1"/>
      <c r="R77" s="1"/>
      <c r="S77" s="1"/>
    </row>
    <row r="78" spans="1:19" ht="150" hidden="1" x14ac:dyDescent="0.25">
      <c r="A78" s="1">
        <v>76</v>
      </c>
      <c r="B78" s="49"/>
      <c r="C78" s="37"/>
      <c r="D78" s="37"/>
      <c r="E78" s="37"/>
      <c r="F78" s="37" t="s">
        <v>19</v>
      </c>
      <c r="G78" s="65" t="s">
        <v>155</v>
      </c>
      <c r="H78" s="40"/>
      <c r="I78" s="41" t="s">
        <v>156</v>
      </c>
      <c r="J78" s="40" t="s">
        <v>141</v>
      </c>
      <c r="K78" s="42" t="s">
        <v>18</v>
      </c>
      <c r="L78" s="40">
        <f t="shared" si="13"/>
        <v>1</v>
      </c>
      <c r="M78" s="40"/>
      <c r="N78" s="1"/>
      <c r="O78" s="1"/>
      <c r="P78" s="1"/>
      <c r="Q78" s="1"/>
      <c r="R78" s="1"/>
      <c r="S78" s="1"/>
    </row>
    <row r="79" spans="1:19" x14ac:dyDescent="0.25">
      <c r="A79" s="1">
        <v>77</v>
      </c>
      <c r="B79" s="48"/>
      <c r="C79" s="33"/>
      <c r="D79" s="33"/>
      <c r="E79" s="33" t="s">
        <v>157</v>
      </c>
      <c r="F79" s="45" t="s">
        <v>158</v>
      </c>
      <c r="G79" s="22"/>
      <c r="H79" s="35">
        <v>0.2</v>
      </c>
      <c r="I79" s="36"/>
      <c r="J79" s="35"/>
      <c r="K79" s="35"/>
      <c r="L79" s="35">
        <f>AVERAGE(L80)*H79</f>
        <v>0.2</v>
      </c>
      <c r="M79" s="35">
        <f>L79/H79</f>
        <v>1</v>
      </c>
      <c r="N79" s="1"/>
      <c r="O79" s="1"/>
      <c r="P79" s="1"/>
      <c r="Q79" s="1"/>
      <c r="R79" s="1"/>
      <c r="S79" s="1"/>
    </row>
    <row r="80" spans="1:19" ht="30" hidden="1" x14ac:dyDescent="0.25">
      <c r="A80" s="1">
        <v>78</v>
      </c>
      <c r="B80" s="49"/>
      <c r="C80" s="37"/>
      <c r="D80" s="37"/>
      <c r="E80" s="37"/>
      <c r="F80" s="66" t="s">
        <v>53</v>
      </c>
      <c r="G80" s="65" t="s">
        <v>159</v>
      </c>
      <c r="H80" s="40"/>
      <c r="I80" s="41" t="s">
        <v>160</v>
      </c>
      <c r="J80" s="40" t="s">
        <v>29</v>
      </c>
      <c r="K80" s="47" t="s">
        <v>30</v>
      </c>
      <c r="L80" s="40">
        <f>IF(J80="Ya/Tidak",IF(K80="Ya",1,IF(K80="Tidak",0,"Blm Diisi")),IF(J80="A/B/C",IF(K80="A",1,IF(K80="B",0.5,IF(K80="C",0,"Blm Diisi"))),IF(J80="A/B/C/D",IF(K80="A",1,IF(K80="B",0.67,IF(K80="C",0.33,IF(K80="D",0,"Blm Diisi")))),IF(J80="A/B/C/D/E",IF(K80="A",1,IF(K80="B",0.75,IF(K80="C",0.5,IF(K80="D",0.25,IF(K80="E",0,"Blm Diisi"))))),IF(J80="%",IF(K80="","Blm Diisi",K80),IF(J80="Jumlah",IF(K80="","Blm Diisi",""),IF(J80="Rupiah",IF(K80="","Blm Diisi",""),IF(J80="","","-"))))))))</f>
        <v>1</v>
      </c>
      <c r="M80" s="40"/>
      <c r="N80" s="1"/>
      <c r="O80" s="1"/>
      <c r="P80" s="1"/>
      <c r="Q80" s="1"/>
      <c r="R80" s="1"/>
      <c r="S80" s="1"/>
    </row>
    <row r="81" spans="1:19" x14ac:dyDescent="0.25">
      <c r="A81" s="1">
        <v>79</v>
      </c>
      <c r="B81" s="26"/>
      <c r="C81" s="26"/>
      <c r="D81" s="27">
        <v>6</v>
      </c>
      <c r="E81" s="67" t="s">
        <v>161</v>
      </c>
      <c r="F81" s="21"/>
      <c r="G81" s="22"/>
      <c r="H81" s="29">
        <f>SUM(H82:H89)</f>
        <v>2.5</v>
      </c>
      <c r="I81" s="30"/>
      <c r="J81" s="29"/>
      <c r="K81" s="29"/>
      <c r="L81" s="29">
        <f>SUM(L82,L89)</f>
        <v>2.3125</v>
      </c>
      <c r="M81" s="29">
        <f>L81/H81</f>
        <v>0.92500000000000004</v>
      </c>
      <c r="N81" s="1"/>
      <c r="O81" s="1"/>
      <c r="P81" s="1"/>
      <c r="Q81" s="1"/>
      <c r="R81" s="1"/>
      <c r="S81" s="1"/>
    </row>
    <row r="82" spans="1:19" x14ac:dyDescent="0.25">
      <c r="A82" s="1">
        <v>80</v>
      </c>
      <c r="B82" s="48"/>
      <c r="C82" s="33"/>
      <c r="D82" s="33"/>
      <c r="E82" s="33" t="s">
        <v>12</v>
      </c>
      <c r="F82" s="45" t="s">
        <v>162</v>
      </c>
      <c r="G82" s="22"/>
      <c r="H82" s="35">
        <v>1</v>
      </c>
      <c r="I82" s="36"/>
      <c r="J82" s="35"/>
      <c r="K82" s="35"/>
      <c r="L82" s="35">
        <f>AVERAGE(L83:L88)*H82</f>
        <v>1</v>
      </c>
      <c r="M82" s="35">
        <f>L82/H82</f>
        <v>1</v>
      </c>
      <c r="N82" s="1"/>
      <c r="O82" s="1"/>
      <c r="P82" s="1"/>
      <c r="Q82" s="1"/>
      <c r="R82" s="1"/>
      <c r="S82" s="1"/>
    </row>
    <row r="83" spans="1:19" ht="120" hidden="1" x14ac:dyDescent="0.25">
      <c r="A83" s="1">
        <v>81</v>
      </c>
      <c r="B83" s="49"/>
      <c r="C83" s="37"/>
      <c r="D83" s="37"/>
      <c r="E83" s="37"/>
      <c r="F83" s="37" t="s">
        <v>14</v>
      </c>
      <c r="G83" s="65" t="s">
        <v>163</v>
      </c>
      <c r="H83" s="40"/>
      <c r="I83" s="41" t="s">
        <v>164</v>
      </c>
      <c r="J83" s="40" t="s">
        <v>22</v>
      </c>
      <c r="K83" s="42" t="s">
        <v>18</v>
      </c>
      <c r="L83" s="40">
        <f t="shared" ref="L83:L88" si="14">IF(J83="Ya/Tidak",IF(K83="Ya",1,IF(K83="Tidak",0,"Blm Diisi")),IF(J83="A/B/C",IF(K83="A",1,IF(K83="B",0.5,IF(K83="C",0,"Blm Diisi"))),IF(J83="A/B/C/D",IF(K83="A",1,IF(K83="B",0.67,IF(K83="C",0.33,IF(K83="D",0,"Blm Diisi")))),IF(J83="A/B/C/D/E",IF(K83="A",1,IF(K83="B",0.75,IF(K83="C",0.5,IF(K83="D",0.25,IF(K83="E",0,"Blm Diisi"))))),IF(J83="%",IF(K83="","Blm Diisi",K83),IF(J83="Jumlah",IF(K83="","Blm Diisi",""),IF(J83="Rupiah",IF(K83="","Blm Diisi",""),IF(J83="","","-"))))))))</f>
        <v>1</v>
      </c>
      <c r="M83" s="40"/>
      <c r="N83" s="1"/>
      <c r="O83" s="1"/>
      <c r="P83" s="1"/>
      <c r="Q83" s="1"/>
      <c r="R83" s="1"/>
      <c r="S83" s="1"/>
    </row>
    <row r="84" spans="1:19" ht="120" hidden="1" x14ac:dyDescent="0.25">
      <c r="A84" s="1">
        <v>82</v>
      </c>
      <c r="B84" s="49"/>
      <c r="C84" s="37"/>
      <c r="D84" s="37"/>
      <c r="E84" s="37"/>
      <c r="F84" s="37" t="s">
        <v>19</v>
      </c>
      <c r="G84" s="65" t="s">
        <v>165</v>
      </c>
      <c r="H84" s="40"/>
      <c r="I84" s="41" t="s">
        <v>166</v>
      </c>
      <c r="J84" s="40" t="s">
        <v>22</v>
      </c>
      <c r="K84" s="42" t="s">
        <v>18</v>
      </c>
      <c r="L84" s="40">
        <f t="shared" si="14"/>
        <v>1</v>
      </c>
      <c r="M84" s="40"/>
      <c r="N84" s="1"/>
      <c r="O84" s="1"/>
      <c r="P84" s="1"/>
      <c r="Q84" s="1"/>
      <c r="R84" s="1"/>
      <c r="S84" s="1"/>
    </row>
    <row r="85" spans="1:19" ht="120" hidden="1" x14ac:dyDescent="0.25">
      <c r="A85" s="1">
        <v>83</v>
      </c>
      <c r="B85" s="49"/>
      <c r="C85" s="37"/>
      <c r="D85" s="37"/>
      <c r="E85" s="37"/>
      <c r="F85" s="37" t="s">
        <v>23</v>
      </c>
      <c r="G85" s="65" t="s">
        <v>167</v>
      </c>
      <c r="H85" s="40"/>
      <c r="I85" s="41" t="s">
        <v>168</v>
      </c>
      <c r="J85" s="40" t="s">
        <v>22</v>
      </c>
      <c r="K85" s="42" t="s">
        <v>18</v>
      </c>
      <c r="L85" s="40">
        <f t="shared" si="14"/>
        <v>1</v>
      </c>
      <c r="M85" s="40"/>
      <c r="N85" s="1"/>
      <c r="O85" s="1"/>
      <c r="P85" s="1"/>
      <c r="Q85" s="1"/>
      <c r="R85" s="1"/>
      <c r="S85" s="1"/>
    </row>
    <row r="86" spans="1:19" ht="135" hidden="1" x14ac:dyDescent="0.25">
      <c r="A86" s="1">
        <v>84</v>
      </c>
      <c r="B86" s="49"/>
      <c r="C86" s="37"/>
      <c r="D86" s="37"/>
      <c r="E86" s="37"/>
      <c r="F86" s="37" t="s">
        <v>43</v>
      </c>
      <c r="G86" s="65" t="s">
        <v>169</v>
      </c>
      <c r="H86" s="40"/>
      <c r="I86" s="41" t="s">
        <v>170</v>
      </c>
      <c r="J86" s="40" t="s">
        <v>22</v>
      </c>
      <c r="K86" s="42" t="s">
        <v>18</v>
      </c>
      <c r="L86" s="40">
        <f t="shared" si="14"/>
        <v>1</v>
      </c>
      <c r="M86" s="40"/>
      <c r="N86" s="1"/>
      <c r="O86" s="1"/>
      <c r="P86" s="1"/>
      <c r="Q86" s="1"/>
      <c r="R86" s="1"/>
      <c r="S86" s="1"/>
    </row>
    <row r="87" spans="1:19" ht="135" hidden="1" x14ac:dyDescent="0.25">
      <c r="A87" s="1">
        <v>85</v>
      </c>
      <c r="B87" s="49"/>
      <c r="C87" s="37"/>
      <c r="D87" s="37"/>
      <c r="E87" s="37"/>
      <c r="F87" s="37" t="s">
        <v>70</v>
      </c>
      <c r="G87" s="65" t="s">
        <v>171</v>
      </c>
      <c r="H87" s="40"/>
      <c r="I87" s="41" t="s">
        <v>172</v>
      </c>
      <c r="J87" s="40" t="s">
        <v>22</v>
      </c>
      <c r="K87" s="42" t="s">
        <v>18</v>
      </c>
      <c r="L87" s="40">
        <f t="shared" si="14"/>
        <v>1</v>
      </c>
      <c r="M87" s="40"/>
      <c r="N87" s="1"/>
      <c r="O87" s="1"/>
      <c r="P87" s="1"/>
      <c r="Q87" s="1"/>
      <c r="R87" s="1"/>
      <c r="S87" s="1"/>
    </row>
    <row r="88" spans="1:19" ht="135" hidden="1" x14ac:dyDescent="0.25">
      <c r="A88" s="1">
        <v>86</v>
      </c>
      <c r="B88" s="49"/>
      <c r="C88" s="37"/>
      <c r="D88" s="37"/>
      <c r="E88" s="37"/>
      <c r="F88" s="37" t="s">
        <v>73</v>
      </c>
      <c r="G88" s="65" t="s">
        <v>167</v>
      </c>
      <c r="H88" s="40"/>
      <c r="I88" s="41" t="s">
        <v>173</v>
      </c>
      <c r="J88" s="40" t="s">
        <v>22</v>
      </c>
      <c r="K88" s="42" t="s">
        <v>18</v>
      </c>
      <c r="L88" s="40">
        <f t="shared" si="14"/>
        <v>1</v>
      </c>
      <c r="M88" s="40"/>
      <c r="N88" s="1"/>
      <c r="O88" s="1"/>
      <c r="P88" s="1"/>
      <c r="Q88" s="1"/>
      <c r="R88" s="1"/>
      <c r="S88" s="1"/>
    </row>
    <row r="89" spans="1:19" x14ac:dyDescent="0.25">
      <c r="A89" s="1">
        <v>87</v>
      </c>
      <c r="B89" s="48"/>
      <c r="C89" s="33"/>
      <c r="D89" s="33"/>
      <c r="E89" s="33" t="s">
        <v>26</v>
      </c>
      <c r="F89" s="45" t="s">
        <v>174</v>
      </c>
      <c r="G89" s="22"/>
      <c r="H89" s="35">
        <v>1.5</v>
      </c>
      <c r="I89" s="36"/>
      <c r="J89" s="35"/>
      <c r="K89" s="35"/>
      <c r="L89" s="35">
        <f>AVERAGE(L90:L91)*H89</f>
        <v>1.3125</v>
      </c>
      <c r="M89" s="35">
        <f>L89/H89</f>
        <v>0.875</v>
      </c>
      <c r="N89" s="1"/>
      <c r="O89" s="1"/>
      <c r="P89" s="1"/>
      <c r="Q89" s="1"/>
      <c r="R89" s="1"/>
      <c r="S89" s="1"/>
    </row>
    <row r="90" spans="1:19" ht="120" hidden="1" x14ac:dyDescent="0.25">
      <c r="A90" s="1">
        <v>88</v>
      </c>
      <c r="B90" s="49"/>
      <c r="C90" s="37"/>
      <c r="D90" s="37"/>
      <c r="E90" s="38"/>
      <c r="F90" s="37" t="s">
        <v>14</v>
      </c>
      <c r="G90" s="65" t="s">
        <v>175</v>
      </c>
      <c r="H90" s="40"/>
      <c r="I90" s="41" t="s">
        <v>176</v>
      </c>
      <c r="J90" s="40" t="s">
        <v>22</v>
      </c>
      <c r="K90" s="42" t="s">
        <v>18</v>
      </c>
      <c r="L90" s="40">
        <f t="shared" ref="L90:L91" si="15">IF(J90="Ya/Tidak",IF(K90="Ya",1,IF(K90="Tidak",0,"Blm Diisi")),IF(J90="A/B/C",IF(K90="A",1,IF(K90="B",0.5,IF(K90="C",0,"Blm Diisi"))),IF(J90="A/B/C/D",IF(K90="A",1,IF(K90="B",0.67,IF(K90="C",0.33,IF(K90="D",0,"Blm Diisi")))),IF(J90="A/B/C/D/E",IF(K90="A",1,IF(K90="B",0.75,IF(K90="C",0.5,IF(K90="D",0.25,IF(K90="E",0,"Blm Diisi"))))),IF(J90="%",IF(K90="","Blm Diisi",K90),IF(J90="Jumlah",IF(K90="","Blm Diisi",""),IF(J90="Rupiah",IF(K90="","Blm Diisi",""),IF(J90="","","-"))))))))</f>
        <v>1</v>
      </c>
      <c r="M90" s="40"/>
      <c r="N90" s="1"/>
      <c r="O90" s="1"/>
      <c r="P90" s="1"/>
      <c r="Q90" s="1"/>
      <c r="R90" s="1"/>
      <c r="S90" s="1"/>
    </row>
    <row r="91" spans="1:19" ht="75" hidden="1" x14ac:dyDescent="0.25">
      <c r="A91" s="1">
        <v>89</v>
      </c>
      <c r="B91" s="49"/>
      <c r="C91" s="37"/>
      <c r="D91" s="37"/>
      <c r="E91" s="38"/>
      <c r="F91" s="37" t="s">
        <v>19</v>
      </c>
      <c r="G91" s="65" t="s">
        <v>177</v>
      </c>
      <c r="H91" s="40"/>
      <c r="I91" s="41" t="s">
        <v>178</v>
      </c>
      <c r="J91" s="40" t="s">
        <v>141</v>
      </c>
      <c r="K91" s="42" t="s">
        <v>57</v>
      </c>
      <c r="L91" s="40">
        <f t="shared" si="15"/>
        <v>0.75</v>
      </c>
      <c r="M91" s="40"/>
      <c r="N91" s="1"/>
      <c r="O91" s="1"/>
      <c r="P91" s="1"/>
      <c r="Q91" s="1"/>
      <c r="R91" s="1"/>
      <c r="S91" s="1"/>
    </row>
    <row r="92" spans="1:19" x14ac:dyDescent="0.25">
      <c r="A92" s="1">
        <v>90</v>
      </c>
      <c r="B92" s="26"/>
      <c r="C92" s="26"/>
      <c r="D92" s="27">
        <v>7</v>
      </c>
      <c r="E92" s="28" t="s">
        <v>179</v>
      </c>
      <c r="F92" s="21"/>
      <c r="G92" s="22"/>
      <c r="H92" s="29">
        <f>SUM(H93:H119)</f>
        <v>2.2000000000000002</v>
      </c>
      <c r="I92" s="30"/>
      <c r="J92" s="29"/>
      <c r="K92" s="29"/>
      <c r="L92" s="29">
        <f>SUM(L93,L98,L105,L109,L111,L116)</f>
        <v>2.2000000000000002</v>
      </c>
      <c r="M92" s="29">
        <f>L92/H92</f>
        <v>1</v>
      </c>
      <c r="N92" s="1"/>
      <c r="O92" s="1"/>
      <c r="P92" s="1"/>
      <c r="Q92" s="1"/>
      <c r="R92" s="1"/>
      <c r="S92" s="1"/>
    </row>
    <row r="93" spans="1:19" x14ac:dyDescent="0.25">
      <c r="A93" s="1">
        <v>91</v>
      </c>
      <c r="B93" s="48"/>
      <c r="C93" s="33"/>
      <c r="D93" s="33"/>
      <c r="E93" s="33" t="s">
        <v>12</v>
      </c>
      <c r="F93" s="45" t="s">
        <v>180</v>
      </c>
      <c r="G93" s="22"/>
      <c r="H93" s="35">
        <v>0.3</v>
      </c>
      <c r="I93" s="36"/>
      <c r="J93" s="35"/>
      <c r="K93" s="35"/>
      <c r="L93" s="35">
        <f>AVERAGE(L94:L97)*H93</f>
        <v>0.3</v>
      </c>
      <c r="M93" s="35">
        <f>L93/H93</f>
        <v>1</v>
      </c>
      <c r="N93" s="1"/>
      <c r="O93" s="1"/>
      <c r="P93" s="1"/>
      <c r="Q93" s="1"/>
      <c r="R93" s="1"/>
      <c r="S93" s="1"/>
    </row>
    <row r="94" spans="1:19" ht="45" hidden="1" x14ac:dyDescent="0.25">
      <c r="A94" s="1">
        <v>92</v>
      </c>
      <c r="B94" s="49"/>
      <c r="C94" s="37"/>
      <c r="D94" s="37"/>
      <c r="E94" s="37"/>
      <c r="F94" s="37" t="s">
        <v>14</v>
      </c>
      <c r="G94" s="65" t="s">
        <v>181</v>
      </c>
      <c r="H94" s="40"/>
      <c r="I94" s="41" t="s">
        <v>182</v>
      </c>
      <c r="J94" s="40" t="s">
        <v>17</v>
      </c>
      <c r="K94" s="42" t="s">
        <v>18</v>
      </c>
      <c r="L94" s="40">
        <f t="shared" ref="L94:L97" si="16">IF(J94="Ya/Tidak",IF(K94="Ya",1,IF(K94="Tidak",0,"Blm Diisi")),IF(J94="A/B/C",IF(K94="A",1,IF(K94="B",0.5,IF(K94="C",0,"Blm Diisi"))),IF(J94="A/B/C/D",IF(K94="A",1,IF(K94="B",0.67,IF(K94="C",0.33,IF(K94="D",0,"Blm Diisi")))),IF(J94="A/B/C/D/E",IF(K94="A",1,IF(K94="B",0.75,IF(K94="C",0.5,IF(K94="D",0.25,IF(K94="E",0,"Blm Diisi"))))),IF(J94="%",IF(K94="","Blm Diisi",K94),IF(J94="Jumlah",IF(K94="","Blm Diisi",""),IF(J94="Rupiah",IF(K94="","Blm Diisi",""),IF(J94="","","-"))))))))</f>
        <v>1</v>
      </c>
      <c r="M94" s="40"/>
      <c r="N94" s="1"/>
      <c r="O94" s="1"/>
      <c r="P94" s="1"/>
      <c r="Q94" s="1"/>
      <c r="R94" s="1"/>
      <c r="S94" s="1"/>
    </row>
    <row r="95" spans="1:19" ht="30" hidden="1" x14ac:dyDescent="0.25">
      <c r="A95" s="1">
        <v>93</v>
      </c>
      <c r="B95" s="49"/>
      <c r="C95" s="37"/>
      <c r="D95" s="37"/>
      <c r="E95" s="37"/>
      <c r="F95" s="37" t="s">
        <v>19</v>
      </c>
      <c r="G95" s="65" t="s">
        <v>183</v>
      </c>
      <c r="H95" s="40"/>
      <c r="I95" s="41" t="s">
        <v>184</v>
      </c>
      <c r="J95" s="40" t="s">
        <v>29</v>
      </c>
      <c r="K95" s="47" t="s">
        <v>30</v>
      </c>
      <c r="L95" s="40">
        <f t="shared" si="16"/>
        <v>1</v>
      </c>
      <c r="M95" s="40"/>
      <c r="N95" s="1"/>
      <c r="O95" s="1"/>
      <c r="P95" s="1"/>
      <c r="Q95" s="1"/>
      <c r="R95" s="1"/>
      <c r="S95" s="1"/>
    </row>
    <row r="96" spans="1:19" ht="30" hidden="1" x14ac:dyDescent="0.25">
      <c r="A96" s="1">
        <v>94</v>
      </c>
      <c r="B96" s="49"/>
      <c r="C96" s="37"/>
      <c r="D96" s="37"/>
      <c r="E96" s="37"/>
      <c r="F96" s="37" t="s">
        <v>23</v>
      </c>
      <c r="G96" s="65" t="s">
        <v>185</v>
      </c>
      <c r="H96" s="40"/>
      <c r="I96" s="41" t="s">
        <v>186</v>
      </c>
      <c r="J96" s="40" t="s">
        <v>29</v>
      </c>
      <c r="K96" s="47" t="s">
        <v>30</v>
      </c>
      <c r="L96" s="40">
        <f t="shared" si="16"/>
        <v>1</v>
      </c>
      <c r="M96" s="40"/>
      <c r="N96" s="1"/>
      <c r="O96" s="1"/>
      <c r="P96" s="1"/>
      <c r="Q96" s="1"/>
      <c r="R96" s="1"/>
      <c r="S96" s="1"/>
    </row>
    <row r="97" spans="1:19" ht="30" hidden="1" x14ac:dyDescent="0.25">
      <c r="A97" s="1">
        <v>95</v>
      </c>
      <c r="B97" s="49"/>
      <c r="C97" s="37"/>
      <c r="D97" s="37"/>
      <c r="E97" s="37"/>
      <c r="F97" s="37" t="s">
        <v>43</v>
      </c>
      <c r="G97" s="65" t="s">
        <v>187</v>
      </c>
      <c r="H97" s="40"/>
      <c r="I97" s="41" t="s">
        <v>188</v>
      </c>
      <c r="J97" s="40" t="s">
        <v>29</v>
      </c>
      <c r="K97" s="47" t="s">
        <v>30</v>
      </c>
      <c r="L97" s="40">
        <f t="shared" si="16"/>
        <v>1</v>
      </c>
      <c r="M97" s="40"/>
      <c r="N97" s="1"/>
      <c r="O97" s="1"/>
      <c r="P97" s="1"/>
      <c r="Q97" s="1"/>
      <c r="R97" s="1"/>
      <c r="S97" s="1"/>
    </row>
    <row r="98" spans="1:19" x14ac:dyDescent="0.25">
      <c r="A98" s="1">
        <v>96</v>
      </c>
      <c r="B98" s="48"/>
      <c r="C98" s="33"/>
      <c r="D98" s="33"/>
      <c r="E98" s="33" t="s">
        <v>26</v>
      </c>
      <c r="F98" s="45" t="s">
        <v>189</v>
      </c>
      <c r="G98" s="22"/>
      <c r="H98" s="35">
        <v>0.3</v>
      </c>
      <c r="I98" s="36"/>
      <c r="J98" s="35"/>
      <c r="K98" s="35"/>
      <c r="L98" s="35">
        <f>AVERAGE(L99:L104)*H98</f>
        <v>0.3</v>
      </c>
      <c r="M98" s="35">
        <f>L98/H98</f>
        <v>1</v>
      </c>
      <c r="N98" s="1"/>
      <c r="O98" s="1"/>
      <c r="P98" s="1"/>
      <c r="Q98" s="1"/>
      <c r="R98" s="1"/>
      <c r="S98" s="1"/>
    </row>
    <row r="99" spans="1:19" ht="90" hidden="1" x14ac:dyDescent="0.25">
      <c r="A99" s="1">
        <v>97</v>
      </c>
      <c r="B99" s="49"/>
      <c r="C99" s="37"/>
      <c r="D99" s="37"/>
      <c r="E99" s="37"/>
      <c r="F99" s="37" t="s">
        <v>14</v>
      </c>
      <c r="G99" s="65" t="s">
        <v>190</v>
      </c>
      <c r="H99" s="40"/>
      <c r="I99" s="41" t="s">
        <v>191</v>
      </c>
      <c r="J99" s="40" t="s">
        <v>17</v>
      </c>
      <c r="K99" s="42" t="s">
        <v>18</v>
      </c>
      <c r="L99" s="40">
        <f t="shared" ref="L99:L104" si="17">IF(J99="Ya/Tidak",IF(K99="Ya",1,IF(K99="Tidak",0,"Blm Diisi")),IF(J99="A/B/C",IF(K99="A",1,IF(K99="B",0.5,IF(K99="C",0,"Blm Diisi"))),IF(J99="A/B/C/D",IF(K99="A",1,IF(K99="B",0.67,IF(K99="C",0.33,IF(K99="D",0,"Blm Diisi")))),IF(J99="A/B/C/D/E",IF(K99="A",1,IF(K99="B",0.75,IF(K99="C",0.5,IF(K99="D",0.25,IF(K99="E",0,"Blm Diisi"))))),IF(J99="%",IF(K99="","Blm Diisi",K99),IF(J99="Jumlah",IF(K99="","Blm Diisi",""),IF(J99="Rupiah",IF(K99="","Blm Diisi",""),IF(J99="","","-"))))))))</f>
        <v>1</v>
      </c>
      <c r="M99" s="40"/>
      <c r="N99" s="1"/>
      <c r="O99" s="1"/>
      <c r="P99" s="1"/>
      <c r="Q99" s="1"/>
      <c r="R99" s="1"/>
      <c r="S99" s="1"/>
    </row>
    <row r="100" spans="1:19" ht="60" hidden="1" x14ac:dyDescent="0.25">
      <c r="A100" s="1">
        <v>98</v>
      </c>
      <c r="B100" s="49"/>
      <c r="C100" s="37"/>
      <c r="D100" s="37"/>
      <c r="E100" s="37"/>
      <c r="F100" s="37" t="s">
        <v>19</v>
      </c>
      <c r="G100" s="65" t="s">
        <v>192</v>
      </c>
      <c r="H100" s="40"/>
      <c r="I100" s="41" t="s">
        <v>193</v>
      </c>
      <c r="J100" s="40" t="s">
        <v>22</v>
      </c>
      <c r="K100" s="42" t="s">
        <v>18</v>
      </c>
      <c r="L100" s="40">
        <f t="shared" si="17"/>
        <v>1</v>
      </c>
      <c r="M100" s="40"/>
      <c r="N100" s="1"/>
      <c r="O100" s="1"/>
      <c r="P100" s="1"/>
      <c r="Q100" s="1"/>
      <c r="R100" s="1"/>
      <c r="S100" s="1"/>
    </row>
    <row r="101" spans="1:19" ht="105" hidden="1" x14ac:dyDescent="0.25">
      <c r="A101" s="1">
        <v>99</v>
      </c>
      <c r="B101" s="49"/>
      <c r="C101" s="37"/>
      <c r="D101" s="37"/>
      <c r="E101" s="37"/>
      <c r="F101" s="37" t="s">
        <v>23</v>
      </c>
      <c r="G101" s="65" t="s">
        <v>194</v>
      </c>
      <c r="H101" s="40"/>
      <c r="I101" s="41" t="s">
        <v>195</v>
      </c>
      <c r="J101" s="40" t="s">
        <v>22</v>
      </c>
      <c r="K101" s="42" t="s">
        <v>18</v>
      </c>
      <c r="L101" s="40">
        <f t="shared" si="17"/>
        <v>1</v>
      </c>
      <c r="M101" s="40"/>
      <c r="N101" s="1"/>
      <c r="O101" s="1"/>
      <c r="P101" s="1"/>
      <c r="Q101" s="1"/>
      <c r="R101" s="1"/>
      <c r="S101" s="1"/>
    </row>
    <row r="102" spans="1:19" ht="120" hidden="1" x14ac:dyDescent="0.25">
      <c r="A102" s="1">
        <v>100</v>
      </c>
      <c r="B102" s="49"/>
      <c r="C102" s="37"/>
      <c r="D102" s="37"/>
      <c r="E102" s="37"/>
      <c r="F102" s="37" t="s">
        <v>43</v>
      </c>
      <c r="G102" s="65" t="s">
        <v>196</v>
      </c>
      <c r="H102" s="40"/>
      <c r="I102" s="41" t="s">
        <v>197</v>
      </c>
      <c r="J102" s="40" t="s">
        <v>22</v>
      </c>
      <c r="K102" s="42" t="s">
        <v>18</v>
      </c>
      <c r="L102" s="40">
        <f t="shared" si="17"/>
        <v>1</v>
      </c>
      <c r="M102" s="40"/>
      <c r="N102" s="1"/>
      <c r="O102" s="1"/>
      <c r="P102" s="1"/>
      <c r="Q102" s="1"/>
      <c r="R102" s="1"/>
      <c r="S102" s="1"/>
    </row>
    <row r="103" spans="1:19" ht="90" hidden="1" x14ac:dyDescent="0.25">
      <c r="A103" s="1">
        <v>101</v>
      </c>
      <c r="B103" s="49"/>
      <c r="C103" s="37"/>
      <c r="D103" s="37"/>
      <c r="E103" s="37"/>
      <c r="F103" s="37" t="s">
        <v>70</v>
      </c>
      <c r="G103" s="65" t="s">
        <v>198</v>
      </c>
      <c r="H103" s="40"/>
      <c r="I103" s="41" t="s">
        <v>199</v>
      </c>
      <c r="J103" s="40" t="s">
        <v>17</v>
      </c>
      <c r="K103" s="42" t="s">
        <v>18</v>
      </c>
      <c r="L103" s="40">
        <f t="shared" si="17"/>
        <v>1</v>
      </c>
      <c r="M103" s="40"/>
      <c r="N103" s="1"/>
      <c r="O103" s="1"/>
      <c r="P103" s="1"/>
      <c r="Q103" s="1"/>
      <c r="R103" s="1"/>
      <c r="S103" s="1"/>
    </row>
    <row r="104" spans="1:19" ht="105" hidden="1" x14ac:dyDescent="0.25">
      <c r="A104" s="1">
        <v>102</v>
      </c>
      <c r="B104" s="49"/>
      <c r="C104" s="37"/>
      <c r="D104" s="37"/>
      <c r="E104" s="37"/>
      <c r="F104" s="37" t="s">
        <v>73</v>
      </c>
      <c r="G104" s="65" t="s">
        <v>200</v>
      </c>
      <c r="H104" s="40"/>
      <c r="I104" s="41" t="s">
        <v>201</v>
      </c>
      <c r="J104" s="40" t="s">
        <v>22</v>
      </c>
      <c r="K104" s="42" t="s">
        <v>18</v>
      </c>
      <c r="L104" s="40">
        <f t="shared" si="17"/>
        <v>1</v>
      </c>
      <c r="M104" s="40"/>
      <c r="N104" s="1"/>
      <c r="O104" s="1"/>
      <c r="P104" s="1"/>
      <c r="Q104" s="1"/>
      <c r="R104" s="1"/>
      <c r="S104" s="1"/>
    </row>
    <row r="105" spans="1:19" ht="30" x14ac:dyDescent="0.25">
      <c r="A105" s="1">
        <v>103</v>
      </c>
      <c r="B105" s="48"/>
      <c r="C105" s="33"/>
      <c r="D105" s="33"/>
      <c r="E105" s="33" t="s">
        <v>35</v>
      </c>
      <c r="F105" s="45" t="s">
        <v>202</v>
      </c>
      <c r="G105" s="22"/>
      <c r="H105" s="35">
        <v>0.5</v>
      </c>
      <c r="I105" s="36"/>
      <c r="J105" s="35"/>
      <c r="K105" s="35"/>
      <c r="L105" s="35">
        <f>AVERAGE(L106:L108)*H105</f>
        <v>0.5</v>
      </c>
      <c r="M105" s="35">
        <f>L105/H105</f>
        <v>1</v>
      </c>
      <c r="N105" s="1"/>
      <c r="O105" s="1"/>
      <c r="P105" s="1"/>
      <c r="Q105" s="1"/>
      <c r="R105" s="1"/>
      <c r="S105" s="1"/>
    </row>
    <row r="106" spans="1:19" ht="120" hidden="1" x14ac:dyDescent="0.25">
      <c r="A106" s="1">
        <v>104</v>
      </c>
      <c r="B106" s="49"/>
      <c r="C106" s="37"/>
      <c r="D106" s="37"/>
      <c r="E106" s="37"/>
      <c r="F106" s="38" t="s">
        <v>14</v>
      </c>
      <c r="G106" s="65" t="s">
        <v>203</v>
      </c>
      <c r="H106" s="40"/>
      <c r="I106" s="41" t="s">
        <v>204</v>
      </c>
      <c r="J106" s="40" t="s">
        <v>22</v>
      </c>
      <c r="K106" s="42" t="s">
        <v>18</v>
      </c>
      <c r="L106" s="40">
        <f t="shared" ref="L106:L108" si="18">IF(J106="Ya/Tidak",IF(K106="Ya",1,IF(K106="Tidak",0,"Blm Diisi")),IF(J106="A/B/C",IF(K106="A",1,IF(K106="B",0.5,IF(K106="C",0,"Blm Diisi"))),IF(J106="A/B/C/D",IF(K106="A",1,IF(K106="B",0.67,IF(K106="C",0.33,IF(K106="D",0,"Blm Diisi")))),IF(J106="A/B/C/D/E",IF(K106="A",1,IF(K106="B",0.75,IF(K106="C",0.5,IF(K106="D",0.25,IF(K106="E",0,"Blm Diisi"))))),IF(J106="%",IF(K106="","Blm Diisi",K106),IF(J106="Jumlah",IF(K106="","Blm Diisi",""),IF(J106="Rupiah",IF(K106="","Blm Diisi",""),IF(J106="","","-"))))))))</f>
        <v>1</v>
      </c>
      <c r="M106" s="40"/>
      <c r="N106" s="1"/>
      <c r="O106" s="1"/>
      <c r="P106" s="1"/>
      <c r="Q106" s="1"/>
      <c r="R106" s="1"/>
      <c r="S106" s="1"/>
    </row>
    <row r="107" spans="1:19" ht="90" hidden="1" x14ac:dyDescent="0.25">
      <c r="A107" s="1">
        <v>105</v>
      </c>
      <c r="B107" s="49"/>
      <c r="C107" s="37"/>
      <c r="D107" s="37"/>
      <c r="E107" s="37"/>
      <c r="F107" s="38" t="s">
        <v>19</v>
      </c>
      <c r="G107" s="65" t="s">
        <v>205</v>
      </c>
      <c r="H107" s="40"/>
      <c r="I107" s="41" t="s">
        <v>206</v>
      </c>
      <c r="J107" s="40" t="s">
        <v>17</v>
      </c>
      <c r="K107" s="42" t="s">
        <v>18</v>
      </c>
      <c r="L107" s="40">
        <f t="shared" si="18"/>
        <v>1</v>
      </c>
      <c r="M107" s="40"/>
      <c r="N107" s="1"/>
      <c r="O107" s="1"/>
      <c r="P107" s="1"/>
      <c r="Q107" s="1"/>
      <c r="R107" s="1"/>
      <c r="S107" s="1"/>
    </row>
    <row r="108" spans="1:19" ht="30" hidden="1" x14ac:dyDescent="0.25">
      <c r="A108" s="1">
        <v>106</v>
      </c>
      <c r="B108" s="49"/>
      <c r="C108" s="37"/>
      <c r="D108" s="37"/>
      <c r="E108" s="37"/>
      <c r="F108" s="38" t="s">
        <v>23</v>
      </c>
      <c r="G108" s="65" t="s">
        <v>207</v>
      </c>
      <c r="H108" s="40"/>
      <c r="I108" s="41" t="s">
        <v>208</v>
      </c>
      <c r="J108" s="40" t="s">
        <v>29</v>
      </c>
      <c r="K108" s="47" t="s">
        <v>30</v>
      </c>
      <c r="L108" s="40">
        <f t="shared" si="18"/>
        <v>1</v>
      </c>
      <c r="M108" s="40"/>
      <c r="N108" s="1"/>
      <c r="O108" s="1"/>
      <c r="P108" s="1"/>
      <c r="Q108" s="1"/>
      <c r="R108" s="1"/>
      <c r="S108" s="1"/>
    </row>
    <row r="109" spans="1:19" x14ac:dyDescent="0.25">
      <c r="A109" s="1">
        <v>107</v>
      </c>
      <c r="B109" s="48"/>
      <c r="C109" s="33"/>
      <c r="D109" s="33"/>
      <c r="E109" s="33" t="s">
        <v>46</v>
      </c>
      <c r="F109" s="68" t="s">
        <v>209</v>
      </c>
      <c r="G109" s="22"/>
      <c r="H109" s="35">
        <v>0.3</v>
      </c>
      <c r="I109" s="36"/>
      <c r="J109" s="35"/>
      <c r="K109" s="35"/>
      <c r="L109" s="35">
        <f>AVERAGE(L110)*H109</f>
        <v>0.3</v>
      </c>
      <c r="M109" s="35">
        <f>L109/H109</f>
        <v>1</v>
      </c>
      <c r="N109" s="1"/>
      <c r="O109" s="1"/>
      <c r="P109" s="1"/>
      <c r="Q109" s="1"/>
      <c r="R109" s="1"/>
      <c r="S109" s="1"/>
    </row>
    <row r="110" spans="1:19" ht="105" hidden="1" x14ac:dyDescent="0.25">
      <c r="A110" s="1">
        <v>108</v>
      </c>
      <c r="B110" s="49"/>
      <c r="C110" s="37"/>
      <c r="D110" s="37"/>
      <c r="E110" s="37"/>
      <c r="F110" s="66" t="s">
        <v>53</v>
      </c>
      <c r="G110" s="65" t="s">
        <v>210</v>
      </c>
      <c r="H110" s="40"/>
      <c r="I110" s="41" t="s">
        <v>211</v>
      </c>
      <c r="J110" s="40" t="s">
        <v>22</v>
      </c>
      <c r="K110" s="42" t="s">
        <v>18</v>
      </c>
      <c r="L110" s="40">
        <f>IF(J110="Ya/Tidak",IF(K110="Ya",1,IF(K110="Tidak",0,"Blm Diisi")),IF(J110="A/B/C",IF(K110="A",1,IF(K110="B",0.5,IF(K110="C",0,"Blm Diisi"))),IF(J110="A/B/C/D",IF(K110="A",1,IF(K110="B",0.67,IF(K110="C",0.33,IF(K110="D",0,"Blm Diisi")))),IF(J110="A/B/C/D/E",IF(K110="A",1,IF(K110="B",0.75,IF(K110="C",0.5,IF(K110="D",0.25,IF(K110="E",0,"Blm Diisi"))))),IF(J110="%",IF(K110="","Blm Diisi",K110),IF(J110="Jumlah",IF(K110="","Blm Diisi",""),IF(J110="Rupiah",IF(K110="","Blm Diisi",""),IF(J110="","","-"))))))))</f>
        <v>1</v>
      </c>
      <c r="M110" s="40"/>
      <c r="N110" s="1"/>
      <c r="O110" s="1"/>
      <c r="P110" s="1"/>
      <c r="Q110" s="1"/>
      <c r="R110" s="1"/>
      <c r="S110" s="1"/>
    </row>
    <row r="111" spans="1:19" x14ac:dyDescent="0.25">
      <c r="A111" s="1">
        <v>109</v>
      </c>
      <c r="B111" s="48"/>
      <c r="C111" s="33"/>
      <c r="D111" s="33"/>
      <c r="E111" s="33" t="s">
        <v>151</v>
      </c>
      <c r="F111" s="45" t="s">
        <v>212</v>
      </c>
      <c r="G111" s="22"/>
      <c r="H111" s="35">
        <v>0.3</v>
      </c>
      <c r="I111" s="36"/>
      <c r="J111" s="35"/>
      <c r="K111" s="35"/>
      <c r="L111" s="35">
        <f>AVERAGE(L112:L115)*H111</f>
        <v>0.3</v>
      </c>
      <c r="M111" s="35">
        <f>L111/H111</f>
        <v>1</v>
      </c>
      <c r="N111" s="1"/>
      <c r="O111" s="1"/>
      <c r="P111" s="1"/>
      <c r="Q111" s="1"/>
      <c r="R111" s="1"/>
      <c r="S111" s="1"/>
    </row>
    <row r="112" spans="1:19" ht="105" hidden="1" x14ac:dyDescent="0.25">
      <c r="A112" s="1">
        <v>110</v>
      </c>
      <c r="B112" s="49"/>
      <c r="C112" s="37"/>
      <c r="D112" s="37"/>
      <c r="E112" s="37"/>
      <c r="F112" s="37" t="s">
        <v>14</v>
      </c>
      <c r="G112" s="65" t="s">
        <v>213</v>
      </c>
      <c r="H112" s="40"/>
      <c r="I112" s="41" t="s">
        <v>214</v>
      </c>
      <c r="J112" s="40" t="s">
        <v>22</v>
      </c>
      <c r="K112" s="42" t="s">
        <v>18</v>
      </c>
      <c r="L112" s="40">
        <f t="shared" ref="L112:L115" si="19">IF(J112="Ya/Tidak",IF(K112="Ya",1,IF(K112="Tidak",0,"Blm Diisi")),IF(J112="A/B/C",IF(K112="A",1,IF(K112="B",0.5,IF(K112="C",0,"Blm Diisi"))),IF(J112="A/B/C/D",IF(K112="A",1,IF(K112="B",0.67,IF(K112="C",0.33,IF(K112="D",0,"Blm Diisi")))),IF(J112="A/B/C/D/E",IF(K112="A",1,IF(K112="B",0.75,IF(K112="C",0.5,IF(K112="D",0.25,IF(K112="E",0,"Blm Diisi"))))),IF(J112="%",IF(K112="","Blm Diisi",K112),IF(J112="Jumlah",IF(K112="","Blm Diisi",""),IF(J112="Rupiah",IF(K112="","Blm Diisi",""),IF(J112="","","-"))))))))</f>
        <v>1</v>
      </c>
      <c r="M112" s="40"/>
      <c r="N112" s="1"/>
      <c r="O112" s="1"/>
      <c r="P112" s="1"/>
      <c r="Q112" s="1"/>
      <c r="R112" s="1"/>
      <c r="S112" s="1"/>
    </row>
    <row r="113" spans="1:19" ht="30" hidden="1" x14ac:dyDescent="0.25">
      <c r="A113" s="1">
        <v>111</v>
      </c>
      <c r="B113" s="49"/>
      <c r="C113" s="37"/>
      <c r="D113" s="37"/>
      <c r="E113" s="37"/>
      <c r="F113" s="37" t="s">
        <v>19</v>
      </c>
      <c r="G113" s="65" t="s">
        <v>215</v>
      </c>
      <c r="H113" s="40"/>
      <c r="I113" s="41" t="s">
        <v>216</v>
      </c>
      <c r="J113" s="40" t="s">
        <v>29</v>
      </c>
      <c r="K113" s="47" t="s">
        <v>30</v>
      </c>
      <c r="L113" s="40">
        <f t="shared" si="19"/>
        <v>1</v>
      </c>
      <c r="M113" s="40"/>
      <c r="N113" s="1"/>
      <c r="O113" s="1"/>
      <c r="P113" s="1"/>
      <c r="Q113" s="1"/>
      <c r="R113" s="1"/>
      <c r="S113" s="1"/>
    </row>
    <row r="114" spans="1:19" ht="90" hidden="1" x14ac:dyDescent="0.25">
      <c r="A114" s="1">
        <v>112</v>
      </c>
      <c r="B114" s="49"/>
      <c r="C114" s="37"/>
      <c r="D114" s="37"/>
      <c r="E114" s="37"/>
      <c r="F114" s="37" t="s">
        <v>23</v>
      </c>
      <c r="G114" s="65" t="s">
        <v>217</v>
      </c>
      <c r="H114" s="40"/>
      <c r="I114" s="41" t="s">
        <v>218</v>
      </c>
      <c r="J114" s="40" t="s">
        <v>17</v>
      </c>
      <c r="K114" s="42" t="s">
        <v>18</v>
      </c>
      <c r="L114" s="40">
        <f t="shared" si="19"/>
        <v>1</v>
      </c>
      <c r="M114" s="40"/>
      <c r="N114" s="1"/>
      <c r="O114" s="1"/>
      <c r="P114" s="1"/>
      <c r="Q114" s="1"/>
      <c r="R114" s="1"/>
      <c r="S114" s="1"/>
    </row>
    <row r="115" spans="1:19" ht="120" hidden="1" x14ac:dyDescent="0.25">
      <c r="A115" s="1">
        <v>113</v>
      </c>
      <c r="B115" s="49"/>
      <c r="C115" s="37"/>
      <c r="D115" s="37"/>
      <c r="E115" s="37"/>
      <c r="F115" s="37" t="s">
        <v>43</v>
      </c>
      <c r="G115" s="65" t="s">
        <v>219</v>
      </c>
      <c r="H115" s="40"/>
      <c r="I115" s="41" t="s">
        <v>220</v>
      </c>
      <c r="J115" s="40" t="s">
        <v>22</v>
      </c>
      <c r="K115" s="42" t="s">
        <v>18</v>
      </c>
      <c r="L115" s="40">
        <f t="shared" si="19"/>
        <v>1</v>
      </c>
      <c r="M115" s="40"/>
      <c r="N115" s="1"/>
      <c r="O115" s="1"/>
      <c r="P115" s="1"/>
      <c r="Q115" s="1"/>
      <c r="R115" s="1"/>
      <c r="S115" s="1"/>
    </row>
    <row r="116" spans="1:19" x14ac:dyDescent="0.25">
      <c r="A116" s="1">
        <v>114</v>
      </c>
      <c r="B116" s="48"/>
      <c r="C116" s="33"/>
      <c r="D116" s="33"/>
      <c r="E116" s="33" t="s">
        <v>157</v>
      </c>
      <c r="F116" s="45" t="s">
        <v>221</v>
      </c>
      <c r="G116" s="22"/>
      <c r="H116" s="35">
        <v>0.5</v>
      </c>
      <c r="I116" s="36"/>
      <c r="J116" s="35"/>
      <c r="K116" s="35"/>
      <c r="L116" s="35">
        <f>AVERAGE(L117:L119)*H116</f>
        <v>0.5</v>
      </c>
      <c r="M116" s="35">
        <f>L116/H116</f>
        <v>1</v>
      </c>
      <c r="N116" s="1"/>
      <c r="O116" s="1"/>
      <c r="P116" s="1"/>
      <c r="Q116" s="1"/>
      <c r="R116" s="1"/>
      <c r="S116" s="1"/>
    </row>
    <row r="117" spans="1:19" ht="30" hidden="1" x14ac:dyDescent="0.25">
      <c r="A117" s="1">
        <v>115</v>
      </c>
      <c r="B117" s="49"/>
      <c r="C117" s="37"/>
      <c r="D117" s="37"/>
      <c r="E117" s="37"/>
      <c r="F117" s="37" t="s">
        <v>14</v>
      </c>
      <c r="G117" s="65" t="s">
        <v>222</v>
      </c>
      <c r="H117" s="40"/>
      <c r="I117" s="41" t="s">
        <v>223</v>
      </c>
      <c r="J117" s="40" t="s">
        <v>29</v>
      </c>
      <c r="K117" s="47" t="s">
        <v>30</v>
      </c>
      <c r="L117" s="40">
        <f t="shared" ref="L117:L119" si="20">IF(J117="Ya/Tidak",IF(K117="Ya",1,IF(K117="Tidak",0,"Blm Diisi")),IF(J117="A/B/C",IF(K117="A",1,IF(K117="B",0.5,IF(K117="C",0,"Blm Diisi"))),IF(J117="A/B/C/D",IF(K117="A",1,IF(K117="B",0.67,IF(K117="C",0.33,IF(K117="D",0,"Blm Diisi")))),IF(J117="A/B/C/D/E",IF(K117="A",1,IF(K117="B",0.75,IF(K117="C",0.5,IF(K117="D",0.25,IF(K117="E",0,"Blm Diisi"))))),IF(J117="%",IF(K117="","Blm Diisi",K117),IF(J117="Jumlah",IF(K117="","Blm Diisi",""),IF(J117="Rupiah",IF(K117="","Blm Diisi",""),IF(J117="","","-"))))))))</f>
        <v>1</v>
      </c>
      <c r="M117" s="40"/>
      <c r="N117" s="1"/>
      <c r="O117" s="1"/>
      <c r="P117" s="1"/>
      <c r="Q117" s="1"/>
      <c r="R117" s="1"/>
      <c r="S117" s="1"/>
    </row>
    <row r="118" spans="1:19" ht="60" hidden="1" x14ac:dyDescent="0.25">
      <c r="A118" s="1">
        <v>116</v>
      </c>
      <c r="B118" s="49"/>
      <c r="C118" s="37" t="s">
        <v>224</v>
      </c>
      <c r="D118" s="37"/>
      <c r="E118" s="37"/>
      <c r="F118" s="37" t="s">
        <v>19</v>
      </c>
      <c r="G118" s="65" t="s">
        <v>225</v>
      </c>
      <c r="H118" s="40"/>
      <c r="I118" s="41" t="s">
        <v>226</v>
      </c>
      <c r="J118" s="40" t="s">
        <v>17</v>
      </c>
      <c r="K118" s="42" t="s">
        <v>18</v>
      </c>
      <c r="L118" s="40">
        <f t="shared" si="20"/>
        <v>1</v>
      </c>
      <c r="M118" s="40"/>
      <c r="N118" s="1"/>
      <c r="O118" s="1"/>
      <c r="P118" s="1"/>
      <c r="Q118" s="1"/>
      <c r="R118" s="1"/>
      <c r="S118" s="1"/>
    </row>
    <row r="119" spans="1:19" ht="90" hidden="1" x14ac:dyDescent="0.25">
      <c r="A119" s="1">
        <v>117</v>
      </c>
      <c r="B119" s="49"/>
      <c r="C119" s="37"/>
      <c r="D119" s="37"/>
      <c r="E119" s="37"/>
      <c r="F119" s="37" t="s">
        <v>23</v>
      </c>
      <c r="G119" s="65" t="s">
        <v>227</v>
      </c>
      <c r="H119" s="40"/>
      <c r="I119" s="41" t="s">
        <v>228</v>
      </c>
      <c r="J119" s="40" t="s">
        <v>17</v>
      </c>
      <c r="K119" s="42" t="s">
        <v>18</v>
      </c>
      <c r="L119" s="40">
        <f t="shared" si="20"/>
        <v>1</v>
      </c>
      <c r="M119" s="40"/>
      <c r="N119" s="1"/>
      <c r="O119" s="1"/>
      <c r="P119" s="1"/>
      <c r="Q119" s="1"/>
      <c r="R119" s="1"/>
      <c r="S119" s="1"/>
    </row>
    <row r="120" spans="1:19" ht="15.75" x14ac:dyDescent="0.25">
      <c r="A120" s="1">
        <v>118</v>
      </c>
      <c r="B120" s="69"/>
      <c r="C120" s="69"/>
      <c r="D120" s="70">
        <v>8</v>
      </c>
      <c r="E120" s="71" t="s">
        <v>229</v>
      </c>
      <c r="F120" s="21"/>
      <c r="G120" s="22"/>
      <c r="H120" s="29">
        <f>SUM(H121:H141)</f>
        <v>2.4999999999999996</v>
      </c>
      <c r="I120" s="72"/>
      <c r="J120" s="73"/>
      <c r="K120" s="73"/>
      <c r="L120" s="29">
        <f>SUM(L121,L125,L132,L137,L141)</f>
        <v>1.7515000000000001</v>
      </c>
      <c r="M120" s="73">
        <f>L120/H120</f>
        <v>0.70060000000000011</v>
      </c>
      <c r="N120" s="1"/>
      <c r="O120" s="1"/>
      <c r="P120" s="1"/>
      <c r="Q120" s="1"/>
      <c r="R120" s="1"/>
      <c r="S120" s="1"/>
    </row>
    <row r="121" spans="1:19" x14ac:dyDescent="0.25">
      <c r="A121" s="1">
        <v>119</v>
      </c>
      <c r="B121" s="48"/>
      <c r="C121" s="33"/>
      <c r="D121" s="33"/>
      <c r="E121" s="33" t="s">
        <v>12</v>
      </c>
      <c r="F121" s="45" t="s">
        <v>230</v>
      </c>
      <c r="G121" s="22"/>
      <c r="H121" s="35">
        <v>0.4</v>
      </c>
      <c r="I121" s="36"/>
      <c r="J121" s="35"/>
      <c r="K121" s="35"/>
      <c r="L121" s="35">
        <f>AVERAGE(L122:L124)*H121</f>
        <v>0.18933333333333335</v>
      </c>
      <c r="M121" s="35">
        <f>L121/H121</f>
        <v>0.47333333333333338</v>
      </c>
      <c r="N121" s="1"/>
      <c r="O121" s="1"/>
      <c r="P121" s="1"/>
      <c r="Q121" s="1"/>
      <c r="R121" s="1"/>
      <c r="S121" s="1"/>
    </row>
    <row r="122" spans="1:19" ht="195" hidden="1" x14ac:dyDescent="0.25">
      <c r="A122" s="1">
        <v>120</v>
      </c>
      <c r="B122" s="49"/>
      <c r="C122" s="37"/>
      <c r="D122" s="37"/>
      <c r="E122" s="37"/>
      <c r="F122" s="37" t="s">
        <v>14</v>
      </c>
      <c r="G122" s="65" t="s">
        <v>231</v>
      </c>
      <c r="H122" s="40"/>
      <c r="I122" s="41" t="s">
        <v>232</v>
      </c>
      <c r="J122" s="40" t="s">
        <v>141</v>
      </c>
      <c r="K122" s="42" t="s">
        <v>57</v>
      </c>
      <c r="L122" s="40">
        <f t="shared" ref="L122:L124" si="21">IF(J122="Ya/Tidak",IF(K122="Ya",1,IF(K122="Tidak",0,"Blm Diisi")),IF(J122="A/B/C",IF(K122="A",1,IF(K122="B",0.5,IF(K122="C",0,"Blm Diisi"))),IF(J122="A/B/C/D",IF(K122="A",1,IF(K122="B",0.67,IF(K122="C",0.33,IF(K122="D",0,"Blm Diisi")))),IF(J122="A/B/C/D/E",IF(K122="A",1,IF(K122="B",0.75,IF(K122="C",0.5,IF(K122="D",0.25,IF(K122="E",0,"Blm Diisi"))))),IF(J122="%",IF(K122="","Blm Diisi",K122),IF(J122="Jumlah",IF(K122="","Blm Diisi",""),IF(J122="Rupiah",IF(K122="","Blm Diisi",""),IF(J122="","","-"))))))))</f>
        <v>0.75</v>
      </c>
      <c r="M122" s="40"/>
      <c r="N122" s="1"/>
      <c r="O122" s="1"/>
      <c r="P122" s="1"/>
      <c r="Q122" s="1"/>
      <c r="R122" s="1"/>
      <c r="S122" s="1"/>
    </row>
    <row r="123" spans="1:19" ht="135" hidden="1" x14ac:dyDescent="0.25">
      <c r="A123" s="1">
        <v>121</v>
      </c>
      <c r="B123" s="49"/>
      <c r="C123" s="37"/>
      <c r="D123" s="37"/>
      <c r="E123" s="37"/>
      <c r="F123" s="37" t="s">
        <v>19</v>
      </c>
      <c r="G123" s="65" t="s">
        <v>233</v>
      </c>
      <c r="H123" s="40"/>
      <c r="I123" s="41" t="s">
        <v>234</v>
      </c>
      <c r="J123" s="40" t="s">
        <v>22</v>
      </c>
      <c r="K123" s="42" t="s">
        <v>57</v>
      </c>
      <c r="L123" s="40">
        <f t="shared" si="21"/>
        <v>0.67</v>
      </c>
      <c r="M123" s="40"/>
      <c r="N123" s="1"/>
      <c r="O123" s="1"/>
      <c r="P123" s="1"/>
      <c r="Q123" s="1"/>
      <c r="R123" s="1"/>
      <c r="S123" s="1"/>
    </row>
    <row r="124" spans="1:19" ht="175.5" hidden="1" customHeight="1" x14ac:dyDescent="0.25">
      <c r="A124" s="1">
        <v>122</v>
      </c>
      <c r="B124" s="49"/>
      <c r="C124" s="37"/>
      <c r="D124" s="37"/>
      <c r="E124" s="37"/>
      <c r="F124" s="37" t="s">
        <v>23</v>
      </c>
      <c r="G124" s="65" t="s">
        <v>235</v>
      </c>
      <c r="H124" s="40"/>
      <c r="I124" s="41" t="s">
        <v>236</v>
      </c>
      <c r="J124" s="40" t="s">
        <v>22</v>
      </c>
      <c r="K124" s="42" t="s">
        <v>110</v>
      </c>
      <c r="L124" s="40">
        <f t="shared" si="21"/>
        <v>0</v>
      </c>
      <c r="M124" s="40"/>
      <c r="N124" s="1"/>
      <c r="O124" s="1"/>
      <c r="P124" s="1"/>
      <c r="Q124" s="1"/>
      <c r="R124" s="1"/>
      <c r="S124" s="1"/>
    </row>
    <row r="125" spans="1:19" x14ac:dyDescent="0.25">
      <c r="A125" s="1">
        <v>123</v>
      </c>
      <c r="B125" s="48"/>
      <c r="C125" s="33"/>
      <c r="D125" s="33"/>
      <c r="E125" s="33" t="s">
        <v>26</v>
      </c>
      <c r="F125" s="45" t="s">
        <v>237</v>
      </c>
      <c r="G125" s="22"/>
      <c r="H125" s="35">
        <v>0.4</v>
      </c>
      <c r="I125" s="36"/>
      <c r="J125" s="35"/>
      <c r="K125" s="35"/>
      <c r="L125" s="35">
        <f>AVERAGE(L126:L131)*H125</f>
        <v>8.8666666666666671E-2</v>
      </c>
      <c r="M125" s="35">
        <f>L125/H125</f>
        <v>0.22166666666666668</v>
      </c>
      <c r="N125" s="1"/>
      <c r="O125" s="1"/>
      <c r="P125" s="1"/>
      <c r="Q125" s="1"/>
      <c r="R125" s="1"/>
      <c r="S125" s="1"/>
    </row>
    <row r="126" spans="1:19" ht="195" hidden="1" x14ac:dyDescent="0.25">
      <c r="A126" s="1">
        <v>124</v>
      </c>
      <c r="B126" s="49"/>
      <c r="C126" s="37"/>
      <c r="D126" s="37"/>
      <c r="E126" s="37"/>
      <c r="F126" s="37" t="s">
        <v>14</v>
      </c>
      <c r="G126" s="65" t="s">
        <v>238</v>
      </c>
      <c r="H126" s="40"/>
      <c r="I126" s="41" t="s">
        <v>239</v>
      </c>
      <c r="J126" s="40" t="s">
        <v>22</v>
      </c>
      <c r="K126" s="42" t="s">
        <v>110</v>
      </c>
      <c r="L126" s="40">
        <f t="shared" ref="L126:L131" si="22">IF(J126="Ya/Tidak",IF(K126="Ya",1,IF(K126="Tidak",0,"Blm Diisi")),IF(J126="A/B/C",IF(K126="A",1,IF(K126="B",0.5,IF(K126="C",0,"Blm Diisi"))),IF(J126="A/B/C/D",IF(K126="A",1,IF(K126="B",0.67,IF(K126="C",0.33,IF(K126="D",0,"Blm Diisi")))),IF(J126="A/B/C/D/E",IF(K126="A",1,IF(K126="B",0.75,IF(K126="C",0.5,IF(K126="D",0.25,IF(K126="E",0,"Blm Diisi"))))),IF(J126="%",IF(K126="","Blm Diisi",K126),IF(J126="Jumlah",IF(K126="","Blm Diisi",""),IF(J126="Rupiah",IF(K126="","Blm Diisi",""),IF(J126="","","-"))))))))</f>
        <v>0</v>
      </c>
      <c r="M126" s="40"/>
      <c r="N126" s="1"/>
      <c r="O126" s="1"/>
      <c r="P126" s="1"/>
      <c r="Q126" s="1"/>
      <c r="R126" s="1"/>
      <c r="S126" s="1"/>
    </row>
    <row r="127" spans="1:19" ht="150" hidden="1" x14ac:dyDescent="0.25">
      <c r="A127" s="1">
        <v>125</v>
      </c>
      <c r="B127" s="49"/>
      <c r="C127" s="37"/>
      <c r="D127" s="37"/>
      <c r="E127" s="37"/>
      <c r="F127" s="37" t="s">
        <v>19</v>
      </c>
      <c r="G127" s="65" t="s">
        <v>240</v>
      </c>
      <c r="H127" s="40"/>
      <c r="I127" s="41" t="s">
        <v>241</v>
      </c>
      <c r="J127" s="40" t="s">
        <v>22</v>
      </c>
      <c r="K127" s="42" t="s">
        <v>57</v>
      </c>
      <c r="L127" s="40">
        <f t="shared" si="22"/>
        <v>0.67</v>
      </c>
      <c r="M127" s="40"/>
      <c r="N127" s="1"/>
      <c r="O127" s="1"/>
      <c r="P127" s="1"/>
      <c r="Q127" s="1"/>
      <c r="R127" s="1"/>
      <c r="S127" s="1"/>
    </row>
    <row r="128" spans="1:19" ht="195" hidden="1" x14ac:dyDescent="0.25">
      <c r="A128" s="1">
        <v>126</v>
      </c>
      <c r="B128" s="49"/>
      <c r="C128" s="37"/>
      <c r="D128" s="37"/>
      <c r="E128" s="37"/>
      <c r="F128" s="37" t="s">
        <v>23</v>
      </c>
      <c r="G128" s="65" t="s">
        <v>242</v>
      </c>
      <c r="H128" s="40"/>
      <c r="I128" s="41" t="s">
        <v>243</v>
      </c>
      <c r="J128" s="40" t="s">
        <v>22</v>
      </c>
      <c r="K128" s="42" t="s">
        <v>110</v>
      </c>
      <c r="L128" s="40">
        <f t="shared" si="22"/>
        <v>0</v>
      </c>
      <c r="M128" s="40"/>
      <c r="N128" s="1"/>
      <c r="O128" s="1"/>
      <c r="P128" s="1"/>
      <c r="Q128" s="1"/>
      <c r="R128" s="1"/>
      <c r="S128" s="1"/>
    </row>
    <row r="129" spans="1:19" ht="165" hidden="1" x14ac:dyDescent="0.25">
      <c r="A129" s="1">
        <v>127</v>
      </c>
      <c r="B129" s="49"/>
      <c r="C129" s="37"/>
      <c r="D129" s="37"/>
      <c r="E129" s="37"/>
      <c r="F129" s="37" t="s">
        <v>43</v>
      </c>
      <c r="G129" s="65" t="s">
        <v>244</v>
      </c>
      <c r="H129" s="40"/>
      <c r="I129" s="41" t="s">
        <v>245</v>
      </c>
      <c r="J129" s="40" t="s">
        <v>22</v>
      </c>
      <c r="K129" s="42" t="s">
        <v>110</v>
      </c>
      <c r="L129" s="40">
        <f t="shared" si="22"/>
        <v>0</v>
      </c>
      <c r="M129" s="40"/>
      <c r="N129" s="1"/>
      <c r="O129" s="1"/>
      <c r="P129" s="1"/>
      <c r="Q129" s="1"/>
      <c r="R129" s="1"/>
      <c r="S129" s="1"/>
    </row>
    <row r="130" spans="1:19" ht="150" hidden="1" x14ac:dyDescent="0.25">
      <c r="A130" s="1">
        <v>128</v>
      </c>
      <c r="B130" s="49"/>
      <c r="C130" s="37"/>
      <c r="D130" s="37"/>
      <c r="E130" s="37"/>
      <c r="F130" s="37" t="s">
        <v>70</v>
      </c>
      <c r="G130" s="65" t="s">
        <v>246</v>
      </c>
      <c r="H130" s="40"/>
      <c r="I130" s="41" t="s">
        <v>247</v>
      </c>
      <c r="J130" s="40" t="s">
        <v>22</v>
      </c>
      <c r="K130" s="42" t="s">
        <v>113</v>
      </c>
      <c r="L130" s="40">
        <f t="shared" si="22"/>
        <v>0.33</v>
      </c>
      <c r="M130" s="40"/>
      <c r="N130" s="1"/>
      <c r="O130" s="1"/>
      <c r="P130" s="1"/>
      <c r="Q130" s="1"/>
      <c r="R130" s="1"/>
      <c r="S130" s="1"/>
    </row>
    <row r="131" spans="1:19" ht="150" hidden="1" x14ac:dyDescent="0.25">
      <c r="A131" s="1">
        <v>129</v>
      </c>
      <c r="B131" s="49"/>
      <c r="C131" s="37"/>
      <c r="D131" s="37"/>
      <c r="E131" s="37"/>
      <c r="F131" s="37" t="s">
        <v>73</v>
      </c>
      <c r="G131" s="65" t="s">
        <v>248</v>
      </c>
      <c r="H131" s="40"/>
      <c r="I131" s="41" t="s">
        <v>249</v>
      </c>
      <c r="J131" s="40" t="s">
        <v>22</v>
      </c>
      <c r="K131" s="42" t="s">
        <v>113</v>
      </c>
      <c r="L131" s="40">
        <f t="shared" si="22"/>
        <v>0.33</v>
      </c>
      <c r="M131" s="40"/>
      <c r="N131" s="1"/>
      <c r="O131" s="1"/>
      <c r="P131" s="1"/>
      <c r="Q131" s="1"/>
      <c r="R131" s="1"/>
      <c r="S131" s="1"/>
    </row>
    <row r="132" spans="1:19" ht="30" x14ac:dyDescent="0.25">
      <c r="A132" s="1">
        <v>130</v>
      </c>
      <c r="B132" s="48"/>
      <c r="C132" s="33"/>
      <c r="D132" s="33"/>
      <c r="E132" s="33" t="s">
        <v>35</v>
      </c>
      <c r="F132" s="45" t="s">
        <v>250</v>
      </c>
      <c r="G132" s="22"/>
      <c r="H132" s="35">
        <v>0.6</v>
      </c>
      <c r="I132" s="36"/>
      <c r="J132" s="35"/>
      <c r="K132" s="35"/>
      <c r="L132" s="35">
        <f>AVERAGE(L133:L136)*H132</f>
        <v>0.55049999999999999</v>
      </c>
      <c r="M132" s="35">
        <f>L132/H132</f>
        <v>0.91749999999999998</v>
      </c>
      <c r="N132" s="1"/>
      <c r="O132" s="1"/>
      <c r="P132" s="1"/>
      <c r="Q132" s="1"/>
      <c r="R132" s="1"/>
      <c r="S132" s="1"/>
    </row>
    <row r="133" spans="1:19" ht="180" hidden="1" x14ac:dyDescent="0.25">
      <c r="A133" s="1">
        <v>131</v>
      </c>
      <c r="B133" s="49"/>
      <c r="C133" s="37"/>
      <c r="D133" s="37"/>
      <c r="E133" s="37"/>
      <c r="F133" s="37" t="s">
        <v>14</v>
      </c>
      <c r="G133" s="65" t="s">
        <v>251</v>
      </c>
      <c r="H133" s="40"/>
      <c r="I133" s="41" t="s">
        <v>252</v>
      </c>
      <c r="J133" s="40" t="s">
        <v>141</v>
      </c>
      <c r="K133" s="42" t="s">
        <v>18</v>
      </c>
      <c r="L133" s="40">
        <f t="shared" ref="L133:L136" si="23">IF(J133="Ya/Tidak",IF(K133="Ya",1,IF(K133="Tidak",0,"Blm Diisi")),IF(J133="A/B/C",IF(K133="A",1,IF(K133="B",0.5,IF(K133="C",0,"Blm Diisi"))),IF(J133="A/B/C/D",IF(K133="A",1,IF(K133="B",0.67,IF(K133="C",0.33,IF(K133="D",0,"Blm Diisi")))),IF(J133="A/B/C/D/E",IF(K133="A",1,IF(K133="B",0.75,IF(K133="C",0.5,IF(K133="D",0.25,IF(K133="E",0,"Blm Diisi"))))),IF(J133="%",IF(K133="","Blm Diisi",K133),IF(J133="Jumlah",IF(K133="","Blm Diisi",""),IF(J133="Rupiah",IF(K133="","Blm Diisi",""),IF(J133="","","-"))))))))</f>
        <v>1</v>
      </c>
      <c r="M133" s="40"/>
      <c r="N133" s="1"/>
      <c r="O133" s="1"/>
      <c r="P133" s="1"/>
      <c r="Q133" s="1"/>
      <c r="R133" s="1"/>
      <c r="S133" s="1"/>
    </row>
    <row r="134" spans="1:19" ht="210" hidden="1" x14ac:dyDescent="0.25">
      <c r="A134" s="1">
        <v>132</v>
      </c>
      <c r="B134" s="49"/>
      <c r="C134" s="37"/>
      <c r="D134" s="37"/>
      <c r="E134" s="37"/>
      <c r="F134" s="37" t="s">
        <v>19</v>
      </c>
      <c r="G134" s="65" t="s">
        <v>253</v>
      </c>
      <c r="H134" s="40"/>
      <c r="I134" s="41" t="s">
        <v>254</v>
      </c>
      <c r="J134" s="40" t="s">
        <v>22</v>
      </c>
      <c r="K134" s="42" t="s">
        <v>57</v>
      </c>
      <c r="L134" s="40">
        <f t="shared" si="23"/>
        <v>0.67</v>
      </c>
      <c r="M134" s="40"/>
      <c r="N134" s="1"/>
      <c r="O134" s="1"/>
      <c r="P134" s="1"/>
      <c r="Q134" s="1"/>
      <c r="R134" s="1"/>
      <c r="S134" s="1"/>
    </row>
    <row r="135" spans="1:19" ht="105" hidden="1" x14ac:dyDescent="0.25">
      <c r="A135" s="1">
        <v>133</v>
      </c>
      <c r="B135" s="49"/>
      <c r="C135" s="37"/>
      <c r="D135" s="37"/>
      <c r="E135" s="37"/>
      <c r="F135" s="37" t="s">
        <v>23</v>
      </c>
      <c r="G135" s="65" t="s">
        <v>255</v>
      </c>
      <c r="H135" s="40"/>
      <c r="I135" s="41" t="s">
        <v>256</v>
      </c>
      <c r="J135" s="40" t="s">
        <v>22</v>
      </c>
      <c r="K135" s="42" t="s">
        <v>18</v>
      </c>
      <c r="L135" s="40">
        <f t="shared" si="23"/>
        <v>1</v>
      </c>
      <c r="M135" s="40"/>
      <c r="N135" s="1"/>
      <c r="O135" s="1"/>
      <c r="P135" s="1"/>
      <c r="Q135" s="1"/>
      <c r="R135" s="1"/>
      <c r="S135" s="1"/>
    </row>
    <row r="136" spans="1:19" ht="90" hidden="1" x14ac:dyDescent="0.25">
      <c r="A136" s="1">
        <v>134</v>
      </c>
      <c r="B136" s="49"/>
      <c r="C136" s="37"/>
      <c r="D136" s="37"/>
      <c r="E136" s="37"/>
      <c r="F136" s="37" t="s">
        <v>43</v>
      </c>
      <c r="G136" s="65" t="s">
        <v>257</v>
      </c>
      <c r="H136" s="40"/>
      <c r="I136" s="41" t="s">
        <v>258</v>
      </c>
      <c r="J136" s="40" t="s">
        <v>17</v>
      </c>
      <c r="K136" s="42" t="s">
        <v>18</v>
      </c>
      <c r="L136" s="40">
        <f t="shared" si="23"/>
        <v>1</v>
      </c>
      <c r="M136" s="40"/>
      <c r="N136" s="1"/>
      <c r="O136" s="1"/>
      <c r="P136" s="1"/>
      <c r="Q136" s="1"/>
      <c r="R136" s="1"/>
      <c r="S136" s="1"/>
    </row>
    <row r="137" spans="1:19" x14ac:dyDescent="0.25">
      <c r="A137" s="1">
        <v>135</v>
      </c>
      <c r="B137" s="48"/>
      <c r="C137" s="33"/>
      <c r="D137" s="33"/>
      <c r="E137" s="33" t="s">
        <v>46</v>
      </c>
      <c r="F137" s="45" t="s">
        <v>259</v>
      </c>
      <c r="G137" s="22"/>
      <c r="H137" s="35">
        <v>0.7</v>
      </c>
      <c r="I137" s="36"/>
      <c r="J137" s="35"/>
      <c r="K137" s="35"/>
      <c r="L137" s="35">
        <f>AVERAGE(L138:L140)*H137</f>
        <v>0.623</v>
      </c>
      <c r="M137" s="35">
        <f>L137/H137</f>
        <v>0.89</v>
      </c>
      <c r="N137" s="1"/>
      <c r="O137" s="1"/>
      <c r="P137" s="1"/>
      <c r="Q137" s="1"/>
      <c r="R137" s="1"/>
      <c r="S137" s="1"/>
    </row>
    <row r="138" spans="1:19" ht="150" hidden="1" x14ac:dyDescent="0.25">
      <c r="A138" s="1">
        <v>136</v>
      </c>
      <c r="B138" s="49"/>
      <c r="C138" s="37"/>
      <c r="D138" s="37"/>
      <c r="E138" s="37"/>
      <c r="F138" s="37" t="s">
        <v>14</v>
      </c>
      <c r="G138" s="65" t="s">
        <v>260</v>
      </c>
      <c r="H138" s="40"/>
      <c r="I138" s="41" t="s">
        <v>261</v>
      </c>
      <c r="J138" s="40" t="s">
        <v>141</v>
      </c>
      <c r="K138" s="42" t="s">
        <v>18</v>
      </c>
      <c r="L138" s="40">
        <f t="shared" ref="L138:L140" si="24">IF(J138="Ya/Tidak",IF(K138="Ya",1,IF(K138="Tidak",0,"Blm Diisi")),IF(J138="A/B/C",IF(K138="A",1,IF(K138="B",0.5,IF(K138="C",0,"Blm Diisi"))),IF(J138="A/B/C/D",IF(K138="A",1,IF(K138="B",0.67,IF(K138="C",0.33,IF(K138="D",0,"Blm Diisi")))),IF(J138="A/B/C/D/E",IF(K138="A",1,IF(K138="B",0.75,IF(K138="C",0.5,IF(K138="D",0.25,IF(K138="E",0,"Blm Diisi"))))),IF(J138="%",IF(K138="","Blm Diisi",K138),IF(J138="Jumlah",IF(K138="","Blm Diisi",""),IF(J138="Rupiah",IF(K138="","Blm Diisi",""),IF(J138="","","-"))))))))</f>
        <v>1</v>
      </c>
      <c r="M138" s="40"/>
      <c r="N138" s="1"/>
      <c r="O138" s="1"/>
      <c r="P138" s="1"/>
      <c r="Q138" s="1"/>
      <c r="R138" s="1"/>
      <c r="S138" s="1"/>
    </row>
    <row r="139" spans="1:19" ht="75" hidden="1" x14ac:dyDescent="0.25">
      <c r="A139" s="1">
        <v>137</v>
      </c>
      <c r="B139" s="49"/>
      <c r="C139" s="37"/>
      <c r="D139" s="37"/>
      <c r="E139" s="37"/>
      <c r="F139" s="37" t="s">
        <v>19</v>
      </c>
      <c r="G139" s="65" t="s">
        <v>262</v>
      </c>
      <c r="H139" s="40"/>
      <c r="I139" s="41" t="s">
        <v>263</v>
      </c>
      <c r="J139" s="74" t="s">
        <v>17</v>
      </c>
      <c r="K139" s="42" t="s">
        <v>18</v>
      </c>
      <c r="L139" s="40">
        <f t="shared" si="24"/>
        <v>1</v>
      </c>
      <c r="M139" s="40"/>
      <c r="N139" s="1"/>
      <c r="O139" s="1"/>
      <c r="P139" s="1"/>
      <c r="Q139" s="1"/>
      <c r="R139" s="1"/>
      <c r="S139" s="1"/>
    </row>
    <row r="140" spans="1:19" ht="120" hidden="1" x14ac:dyDescent="0.25">
      <c r="A140" s="1">
        <v>138</v>
      </c>
      <c r="B140" s="49"/>
      <c r="C140" s="37"/>
      <c r="D140" s="37"/>
      <c r="E140" s="37"/>
      <c r="F140" s="37" t="s">
        <v>23</v>
      </c>
      <c r="G140" s="65" t="s">
        <v>264</v>
      </c>
      <c r="H140" s="40"/>
      <c r="I140" s="41" t="s">
        <v>265</v>
      </c>
      <c r="J140" s="40" t="s">
        <v>22</v>
      </c>
      <c r="K140" s="42" t="s">
        <v>57</v>
      </c>
      <c r="L140" s="40">
        <f t="shared" si="24"/>
        <v>0.67</v>
      </c>
      <c r="M140" s="40"/>
      <c r="N140" s="1"/>
      <c r="O140" s="1"/>
      <c r="P140" s="1"/>
      <c r="Q140" s="1"/>
      <c r="R140" s="1"/>
      <c r="S140" s="1"/>
    </row>
    <row r="141" spans="1:19" x14ac:dyDescent="0.25">
      <c r="A141" s="1">
        <v>139</v>
      </c>
      <c r="B141" s="48"/>
      <c r="C141" s="33"/>
      <c r="D141" s="33"/>
      <c r="E141" s="33" t="s">
        <v>151</v>
      </c>
      <c r="F141" s="45" t="s">
        <v>266</v>
      </c>
      <c r="G141" s="22"/>
      <c r="H141" s="35">
        <v>0.4</v>
      </c>
      <c r="I141" s="36"/>
      <c r="J141" s="35"/>
      <c r="K141" s="35"/>
      <c r="L141" s="35">
        <f>AVERAGE(L142:L143)*H141</f>
        <v>0.30000000000000004</v>
      </c>
      <c r="M141" s="35">
        <f>L141/H141</f>
        <v>0.75000000000000011</v>
      </c>
      <c r="N141" s="1"/>
      <c r="O141" s="1"/>
      <c r="P141" s="1"/>
      <c r="Q141" s="1"/>
      <c r="R141" s="1"/>
      <c r="S141" s="1"/>
    </row>
    <row r="142" spans="1:19" ht="120" hidden="1" x14ac:dyDescent="0.25">
      <c r="A142" s="1">
        <v>140</v>
      </c>
      <c r="B142" s="49"/>
      <c r="C142" s="37"/>
      <c r="D142" s="75"/>
      <c r="E142" s="75"/>
      <c r="F142" s="37" t="s">
        <v>14</v>
      </c>
      <c r="G142" s="76" t="s">
        <v>267</v>
      </c>
      <c r="H142" s="40"/>
      <c r="I142" s="56" t="s">
        <v>268</v>
      </c>
      <c r="J142" s="40" t="s">
        <v>22</v>
      </c>
      <c r="K142" s="42" t="s">
        <v>18</v>
      </c>
      <c r="L142" s="40">
        <f t="shared" ref="L142:L143" si="25">IF(J142="Ya/Tidak",IF(K142="Ya",1,IF(K142="Tidak",0,"Blm Diisi")),IF(J142="A/B/C",IF(K142="A",1,IF(K142="B",0.5,IF(K142="C",0,"Blm Diisi"))),IF(J142="A/B/C/D",IF(K142="A",1,IF(K142="B",0.67,IF(K142="C",0.33,IF(K142="D",0,"Blm Diisi")))),IF(J142="A/B/C/D/E",IF(K142="A",1,IF(K142="B",0.75,IF(K142="C",0.5,IF(K142="D",0.25,IF(K142="E",0,"Blm Diisi"))))),IF(J142="%",IF(K142="","Blm Diisi",K142),IF(J142="Jumlah",IF(K142="","Blm Diisi",""),IF(J142="Rupiah",IF(K142="","Blm Diisi",""),IF(J142="","","-"))))))))</f>
        <v>1</v>
      </c>
      <c r="M142" s="40"/>
      <c r="N142" s="1"/>
      <c r="O142" s="1"/>
      <c r="P142" s="1"/>
      <c r="Q142" s="1"/>
      <c r="R142" s="1"/>
      <c r="S142" s="1"/>
    </row>
    <row r="143" spans="1:19" ht="45" hidden="1" x14ac:dyDescent="0.25">
      <c r="A143" s="1">
        <v>141</v>
      </c>
      <c r="B143" s="49"/>
      <c r="C143" s="37"/>
      <c r="D143" s="75"/>
      <c r="E143" s="75"/>
      <c r="F143" s="37" t="s">
        <v>19</v>
      </c>
      <c r="G143" s="76" t="s">
        <v>269</v>
      </c>
      <c r="H143" s="40"/>
      <c r="I143" s="56" t="s">
        <v>270</v>
      </c>
      <c r="J143" s="74" t="s">
        <v>17</v>
      </c>
      <c r="K143" s="42" t="s">
        <v>57</v>
      </c>
      <c r="L143" s="40">
        <f t="shared" si="25"/>
        <v>0.5</v>
      </c>
      <c r="M143" s="74"/>
      <c r="N143" s="1"/>
      <c r="O143" s="1"/>
      <c r="P143" s="1"/>
      <c r="Q143" s="1"/>
      <c r="R143" s="1"/>
      <c r="S143" s="1"/>
    </row>
    <row r="144" spans="1:19" x14ac:dyDescent="0.25">
      <c r="A144" s="1">
        <v>163</v>
      </c>
      <c r="B144" s="18"/>
      <c r="C144" s="18" t="s">
        <v>271</v>
      </c>
      <c r="D144" s="77" t="s">
        <v>272</v>
      </c>
      <c r="E144" s="21"/>
      <c r="F144" s="21"/>
      <c r="G144" s="21"/>
      <c r="H144" s="23">
        <f>SUM(H145,H157,H163,H166,H176,H186,H207,H226)</f>
        <v>21.7</v>
      </c>
      <c r="I144" s="78"/>
      <c r="J144" s="25"/>
      <c r="K144" s="25"/>
      <c r="L144" s="25">
        <f>SUM(L145,L157,L163,L166,L176,L186,L207,L226)</f>
        <v>19.482251079456923</v>
      </c>
      <c r="M144" s="25">
        <f>L144/H144</f>
        <v>0.89779958891506562</v>
      </c>
      <c r="N144" s="1"/>
      <c r="O144" s="1"/>
      <c r="P144" s="1"/>
      <c r="Q144" s="1"/>
      <c r="R144" s="1"/>
      <c r="S144" s="1"/>
    </row>
    <row r="145" spans="1:19" x14ac:dyDescent="0.25">
      <c r="A145" s="1">
        <v>164</v>
      </c>
      <c r="B145" s="26"/>
      <c r="C145" s="27"/>
      <c r="D145" s="79">
        <v>1</v>
      </c>
      <c r="E145" s="28" t="s">
        <v>11</v>
      </c>
      <c r="F145" s="21"/>
      <c r="G145" s="22"/>
      <c r="H145" s="29">
        <f>SUM(H146:H155)</f>
        <v>3</v>
      </c>
      <c r="I145" s="30"/>
      <c r="J145" s="29"/>
      <c r="K145" s="29"/>
      <c r="L145" s="29">
        <f>SUM(L146,L153,L155)</f>
        <v>2.625</v>
      </c>
      <c r="M145" s="29">
        <f>L145/H145</f>
        <v>0.875</v>
      </c>
      <c r="N145" s="1"/>
      <c r="O145" s="1"/>
      <c r="P145" s="1"/>
      <c r="Q145" s="1"/>
      <c r="R145" s="1"/>
      <c r="S145" s="1"/>
    </row>
    <row r="146" spans="1:19" x14ac:dyDescent="0.25">
      <c r="A146" s="1">
        <v>165</v>
      </c>
      <c r="B146" s="48"/>
      <c r="C146" s="33"/>
      <c r="D146" s="33"/>
      <c r="E146" s="33" t="s">
        <v>12</v>
      </c>
      <c r="F146" s="34" t="s">
        <v>273</v>
      </c>
      <c r="G146" s="22"/>
      <c r="H146" s="35">
        <v>1.5</v>
      </c>
      <c r="I146" s="36"/>
      <c r="J146" s="35"/>
      <c r="K146" s="35"/>
      <c r="L146" s="35">
        <f>AVERAGE(L147:L152)*H146</f>
        <v>1.125</v>
      </c>
      <c r="M146" s="35">
        <f>L146/H146</f>
        <v>0.75</v>
      </c>
      <c r="N146" s="1"/>
      <c r="O146" s="1"/>
      <c r="P146" s="1"/>
      <c r="Q146" s="1"/>
      <c r="R146" s="1"/>
      <c r="S146" s="1"/>
    </row>
    <row r="147" spans="1:19" ht="30" hidden="1" x14ac:dyDescent="0.25">
      <c r="A147" s="1">
        <v>166</v>
      </c>
      <c r="B147" s="49"/>
      <c r="C147" s="37"/>
      <c r="D147" s="37"/>
      <c r="E147" s="37"/>
      <c r="F147" s="38" t="s">
        <v>14</v>
      </c>
      <c r="G147" s="39" t="s">
        <v>274</v>
      </c>
      <c r="H147" s="40" t="s">
        <v>224</v>
      </c>
      <c r="I147" s="41" t="s">
        <v>275</v>
      </c>
      <c r="J147" s="40" t="s">
        <v>276</v>
      </c>
      <c r="K147" s="80">
        <f>IF(OR(K148="",K149=""),"Blm Diisi",IF(K148=0,0,IF(K149/K148&gt;1,1,K149/K148)))</f>
        <v>0.5</v>
      </c>
      <c r="L147" s="40">
        <f t="shared" ref="L147:L152" si="26">IF(J147="Ya/Tidak",IF(K147="Ya",1,IF(K147="Tidak",0,"Blm Diisi")),IF(J147="A/B/C",IF(K147="A",1,IF(K147="B",0.5,IF(K147="C",0,"Blm Diisi"))),IF(J147="A/B/C/D",IF(K147="A",1,IF(K147="B",0.67,IF(K147="C",0.33,IF(K147="D",0,"Blm Diisi")))),IF(J147="A/B/C/D/E",IF(K147="A",1,IF(K147="B",0.75,IF(K147="C",0.5,IF(K147="D",0.25,IF(K147="E",0,"Blm Diisi"))))),IF(J147="%",IF(K147="","Blm Diisi",K147),IF(J147="Jumlah",IF(K147="","Blm Diisi",""),IF(J147="Rupiah",IF(K147="","Blm Diisi",""),IF(J147="","","-"))))))))</f>
        <v>0.5</v>
      </c>
      <c r="M147" s="40"/>
      <c r="N147" s="1"/>
      <c r="O147" s="1"/>
      <c r="P147" s="1"/>
      <c r="Q147" s="1"/>
      <c r="R147" s="1"/>
      <c r="S147" s="1"/>
    </row>
    <row r="148" spans="1:19" hidden="1" x14ac:dyDescent="0.25">
      <c r="A148" s="1">
        <v>167</v>
      </c>
      <c r="B148" s="49"/>
      <c r="C148" s="37"/>
      <c r="D148" s="37"/>
      <c r="E148" s="37"/>
      <c r="F148" s="38" t="s">
        <v>224</v>
      </c>
      <c r="G148" s="81" t="s">
        <v>277</v>
      </c>
      <c r="H148" s="40" t="s">
        <v>224</v>
      </c>
      <c r="I148" s="41" t="s">
        <v>224</v>
      </c>
      <c r="J148" s="40" t="s">
        <v>278</v>
      </c>
      <c r="K148" s="47">
        <v>6</v>
      </c>
      <c r="L148" s="40" t="str">
        <f t="shared" si="26"/>
        <v/>
      </c>
      <c r="M148" s="40"/>
      <c r="N148" s="1"/>
      <c r="O148" s="1"/>
      <c r="P148" s="1"/>
      <c r="Q148" s="1"/>
      <c r="R148" s="1"/>
      <c r="S148" s="1"/>
    </row>
    <row r="149" spans="1:19" hidden="1" x14ac:dyDescent="0.25">
      <c r="A149" s="1">
        <v>168</v>
      </c>
      <c r="B149" s="49"/>
      <c r="C149" s="37"/>
      <c r="D149" s="37"/>
      <c r="E149" s="37"/>
      <c r="F149" s="38" t="s">
        <v>224</v>
      </c>
      <c r="G149" s="81" t="s">
        <v>279</v>
      </c>
      <c r="H149" s="40" t="s">
        <v>224</v>
      </c>
      <c r="I149" s="41" t="s">
        <v>224</v>
      </c>
      <c r="J149" s="40" t="s">
        <v>278</v>
      </c>
      <c r="K149" s="47">
        <v>3</v>
      </c>
      <c r="L149" s="40" t="str">
        <f t="shared" si="26"/>
        <v/>
      </c>
      <c r="M149" s="40"/>
      <c r="N149" s="1"/>
      <c r="O149" s="1"/>
      <c r="P149" s="1"/>
      <c r="Q149" s="1"/>
      <c r="R149" s="1"/>
      <c r="S149" s="1"/>
    </row>
    <row r="150" spans="1:19" ht="45" hidden="1" x14ac:dyDescent="0.25">
      <c r="A150" s="1">
        <v>169</v>
      </c>
      <c r="B150" s="49"/>
      <c r="C150" s="37"/>
      <c r="D150" s="37"/>
      <c r="E150" s="37"/>
      <c r="F150" s="38" t="s">
        <v>19</v>
      </c>
      <c r="G150" s="39" t="s">
        <v>280</v>
      </c>
      <c r="H150" s="40"/>
      <c r="I150" s="41" t="s">
        <v>281</v>
      </c>
      <c r="J150" s="40" t="s">
        <v>276</v>
      </c>
      <c r="K150" s="80">
        <f>IF(OR(K151="",K152=""),"Blm Diisi",IF(K151=0,0,IF(K152/K151&gt;1,1,K152/K151)))</f>
        <v>1</v>
      </c>
      <c r="L150" s="40">
        <f t="shared" si="26"/>
        <v>1</v>
      </c>
      <c r="M150" s="40"/>
      <c r="N150" s="1"/>
      <c r="O150" s="1"/>
      <c r="P150" s="1"/>
      <c r="Q150" s="1"/>
      <c r="R150" s="1"/>
      <c r="S150" s="1"/>
    </row>
    <row r="151" spans="1:19" hidden="1" x14ac:dyDescent="0.25">
      <c r="A151" s="1">
        <v>170</v>
      </c>
      <c r="B151" s="49"/>
      <c r="C151" s="37"/>
      <c r="D151" s="37"/>
      <c r="E151" s="37"/>
      <c r="F151" s="38"/>
      <c r="G151" s="81" t="s">
        <v>279</v>
      </c>
      <c r="H151" s="40"/>
      <c r="I151" s="41"/>
      <c r="J151" s="40" t="s">
        <v>278</v>
      </c>
      <c r="K151" s="47">
        <v>3</v>
      </c>
      <c r="L151" s="40" t="str">
        <f t="shared" si="26"/>
        <v/>
      </c>
      <c r="M151" s="40"/>
      <c r="N151" s="1"/>
      <c r="O151" s="1"/>
      <c r="P151" s="1"/>
      <c r="Q151" s="1"/>
      <c r="R151" s="1"/>
      <c r="S151" s="1"/>
    </row>
    <row r="152" spans="1:19" ht="30" hidden="1" x14ac:dyDescent="0.25">
      <c r="A152" s="1">
        <v>171</v>
      </c>
      <c r="B152" s="49"/>
      <c r="C152" s="37"/>
      <c r="D152" s="37"/>
      <c r="E152" s="37"/>
      <c r="F152" s="38"/>
      <c r="G152" s="81" t="s">
        <v>282</v>
      </c>
      <c r="H152" s="40"/>
      <c r="I152" s="41"/>
      <c r="J152" s="40" t="s">
        <v>278</v>
      </c>
      <c r="K152" s="47">
        <v>3</v>
      </c>
      <c r="L152" s="40" t="str">
        <f t="shared" si="26"/>
        <v/>
      </c>
      <c r="M152" s="40"/>
      <c r="N152" s="1"/>
      <c r="O152" s="1"/>
      <c r="P152" s="1"/>
      <c r="Q152" s="1"/>
      <c r="R152" s="1"/>
      <c r="S152" s="1"/>
    </row>
    <row r="153" spans="1:19" x14ac:dyDescent="0.25">
      <c r="A153" s="1">
        <v>175</v>
      </c>
      <c r="B153" s="48"/>
      <c r="C153" s="33"/>
      <c r="D153" s="33"/>
      <c r="E153" s="33" t="s">
        <v>26</v>
      </c>
      <c r="F153" s="34" t="s">
        <v>283</v>
      </c>
      <c r="G153" s="22"/>
      <c r="H153" s="35">
        <v>1</v>
      </c>
      <c r="I153" s="36"/>
      <c r="J153" s="35"/>
      <c r="K153" s="35"/>
      <c r="L153" s="35">
        <f>AVERAGE(L154)*H153</f>
        <v>1</v>
      </c>
      <c r="M153" s="35">
        <f>L153/H153</f>
        <v>1</v>
      </c>
      <c r="N153" s="1"/>
      <c r="O153" s="1"/>
      <c r="P153" s="1"/>
      <c r="Q153" s="1"/>
      <c r="R153" s="1"/>
      <c r="S153" s="1"/>
    </row>
    <row r="154" spans="1:19" ht="210" hidden="1" x14ac:dyDescent="0.25">
      <c r="A154" s="1">
        <v>176</v>
      </c>
      <c r="B154" s="49"/>
      <c r="C154" s="37"/>
      <c r="D154" s="37"/>
      <c r="E154" s="37"/>
      <c r="F154" s="82" t="s">
        <v>53</v>
      </c>
      <c r="G154" s="39" t="s">
        <v>284</v>
      </c>
      <c r="H154" s="40"/>
      <c r="I154" s="41" t="s">
        <v>285</v>
      </c>
      <c r="J154" s="40" t="s">
        <v>141</v>
      </c>
      <c r="K154" s="42" t="s">
        <v>18</v>
      </c>
      <c r="L154" s="40">
        <f>IF(J154="Ya/Tidak",IF(K154="Ya",1,IF(K154="Tidak",0,"Blm Diisi")),IF(J154="A/B/C",IF(K154="A",1,IF(K154="B",0.5,IF(K154="C",0,"Blm Diisi"))),IF(J154="A/B/C/D",IF(K154="A",1,IF(K154="B",0.67,IF(K154="C",0.33,IF(K154="D",0,"Blm Diisi")))),IF(J154="A/B/C/D/E",IF(K154="A",1,IF(K154="B",0.75,IF(K154="C",0.5,IF(K154="D",0.25,IF(K154="E",0,"Blm Diisi"))))),IF(J154="%",IF(K154="","Blm Diisi",K154),IF(J154="Jumlah",IF(K154="","Blm Diisi",""),IF(J154="Rupiah",IF(K154="","Blm Diisi",""),IF(J154="","","-"))))))))</f>
        <v>1</v>
      </c>
      <c r="M154" s="40"/>
      <c r="N154" s="1"/>
      <c r="O154" s="1"/>
      <c r="P154" s="1"/>
      <c r="Q154" s="1"/>
      <c r="R154" s="1"/>
      <c r="S154" s="1"/>
    </row>
    <row r="155" spans="1:19" ht="30" x14ac:dyDescent="0.25">
      <c r="A155" s="1">
        <v>181</v>
      </c>
      <c r="B155" s="48"/>
      <c r="C155" s="33"/>
      <c r="D155" s="33"/>
      <c r="E155" s="33" t="s">
        <v>35</v>
      </c>
      <c r="F155" s="34" t="s">
        <v>286</v>
      </c>
      <c r="G155" s="22"/>
      <c r="H155" s="35">
        <v>0.5</v>
      </c>
      <c r="I155" s="36"/>
      <c r="J155" s="35"/>
      <c r="K155" s="35"/>
      <c r="L155" s="35">
        <f>AVERAGE(L156)*H155</f>
        <v>0.5</v>
      </c>
      <c r="M155" s="35">
        <f>L155/H155</f>
        <v>1</v>
      </c>
      <c r="N155" s="1"/>
      <c r="O155" s="1"/>
      <c r="P155" s="1"/>
      <c r="Q155" s="1"/>
      <c r="R155" s="1"/>
      <c r="S155" s="1"/>
    </row>
    <row r="156" spans="1:19" ht="150" hidden="1" x14ac:dyDescent="0.25">
      <c r="A156" s="1">
        <v>182</v>
      </c>
      <c r="B156" s="49"/>
      <c r="C156" s="37"/>
      <c r="D156" s="37"/>
      <c r="E156" s="38"/>
      <c r="F156" s="66" t="s">
        <v>53</v>
      </c>
      <c r="G156" s="65" t="s">
        <v>287</v>
      </c>
      <c r="H156" s="40"/>
      <c r="I156" s="41" t="s">
        <v>288</v>
      </c>
      <c r="J156" s="40" t="s">
        <v>22</v>
      </c>
      <c r="K156" s="42" t="s">
        <v>18</v>
      </c>
      <c r="L156" s="40">
        <f>IF(J156="Ya/Tidak",IF(K156="Ya",1,IF(K156="Tidak",0,"Blm Diisi")),IF(J156="A/B/C",IF(K156="A",1,IF(K156="B",0.5,IF(K156="C",0,"Blm Diisi"))),IF(J156="A/B/C/D",IF(K156="A",1,IF(K156="B",0.67,IF(K156="C",0.33,IF(K156="D",0,"Blm Diisi")))),IF(J156="A/B/C/D/E",IF(K156="A",1,IF(K156="B",0.75,IF(K156="C",0.5,IF(K156="D",0.25,IF(K156="E",0,"Blm Diisi"))))),IF(J156="%",IF(K156="","Blm Diisi",K156),IF(J156="Jumlah",IF(K156="","Blm Diisi",""),IF(J156="Rupiah",IF(K156="","Blm Diisi",""),IF(J156="","","-"))))))))</f>
        <v>1</v>
      </c>
      <c r="M156" s="40"/>
      <c r="N156" s="1"/>
      <c r="O156" s="1"/>
      <c r="P156" s="1"/>
      <c r="Q156" s="1"/>
      <c r="R156" s="1"/>
      <c r="S156" s="1"/>
    </row>
    <row r="157" spans="1:19" x14ac:dyDescent="0.25">
      <c r="A157" s="1">
        <v>183</v>
      </c>
      <c r="B157" s="26"/>
      <c r="C157" s="27"/>
      <c r="D157" s="27">
        <v>2</v>
      </c>
      <c r="E157" s="28" t="s">
        <v>52</v>
      </c>
      <c r="F157" s="21"/>
      <c r="G157" s="22"/>
      <c r="H157" s="29">
        <f>SUM(H158:H162)</f>
        <v>2</v>
      </c>
      <c r="I157" s="30"/>
      <c r="J157" s="29"/>
      <c r="K157" s="29"/>
      <c r="L157" s="29">
        <f>L158</f>
        <v>2</v>
      </c>
      <c r="M157" s="29">
        <f>L157/H157</f>
        <v>1</v>
      </c>
      <c r="N157" s="1"/>
      <c r="O157" s="1"/>
      <c r="P157" s="1"/>
      <c r="Q157" s="1"/>
      <c r="R157" s="1"/>
      <c r="S157" s="1"/>
    </row>
    <row r="158" spans="1:19" x14ac:dyDescent="0.25">
      <c r="A158" s="1">
        <v>184</v>
      </c>
      <c r="B158" s="48"/>
      <c r="C158" s="33"/>
      <c r="D158" s="33"/>
      <c r="E158" s="51" t="s">
        <v>53</v>
      </c>
      <c r="F158" s="34" t="s">
        <v>289</v>
      </c>
      <c r="G158" s="22"/>
      <c r="H158" s="35">
        <v>2</v>
      </c>
      <c r="I158" s="36"/>
      <c r="J158" s="35"/>
      <c r="K158" s="35"/>
      <c r="L158" s="35">
        <f>AVERAGE(L159:L160)*H158</f>
        <v>2</v>
      </c>
      <c r="M158" s="35">
        <f>L158/H158</f>
        <v>1</v>
      </c>
      <c r="N158" s="1"/>
      <c r="O158" s="1"/>
      <c r="P158" s="1"/>
      <c r="Q158" s="1"/>
      <c r="R158" s="1"/>
      <c r="S158" s="1"/>
    </row>
    <row r="159" spans="1:19" ht="90" hidden="1" x14ac:dyDescent="0.25">
      <c r="A159" s="1">
        <v>185</v>
      </c>
      <c r="B159" s="49"/>
      <c r="C159" s="37"/>
      <c r="D159" s="37"/>
      <c r="E159" s="37"/>
      <c r="F159" s="37" t="s">
        <v>14</v>
      </c>
      <c r="G159" s="65" t="s">
        <v>290</v>
      </c>
      <c r="H159" s="40"/>
      <c r="I159" s="41" t="s">
        <v>291</v>
      </c>
      <c r="J159" s="40" t="s">
        <v>17</v>
      </c>
      <c r="K159" s="42" t="s">
        <v>18</v>
      </c>
      <c r="L159" s="40">
        <f t="shared" ref="L159:L162" si="27">IF(J159="Ya/Tidak",IF(K159="Ya",1,IF(K159="Tidak",0,"Blm Diisi")),IF(J159="A/B/C",IF(K159="A",1,IF(K159="B",0.5,IF(K159="C",0,"Blm Diisi"))),IF(J159="A/B/C/D",IF(K159="A",1,IF(K159="B",0.67,IF(K159="C",0.33,IF(K159="D",0,"Blm Diisi")))),IF(J159="A/B/C/D/E",IF(K159="A",1,IF(K159="B",0.75,IF(K159="C",0.5,IF(K159="D",0.25,IF(K159="E",0,"Blm Diisi"))))),IF(J159="%",IF(K159="","Blm Diisi",K159),IF(J159="Jumlah",IF(K159="","Blm Diisi",""),IF(J159="Rupiah",IF(K159="","Blm Diisi",""),IF(J159="","","-"))))))))</f>
        <v>1</v>
      </c>
      <c r="M159" s="40"/>
      <c r="N159" s="1"/>
      <c r="O159" s="1"/>
      <c r="P159" s="1"/>
      <c r="Q159" s="1"/>
      <c r="R159" s="1"/>
      <c r="S159" s="1"/>
    </row>
    <row r="160" spans="1:19" ht="75" hidden="1" x14ac:dyDescent="0.25">
      <c r="A160" s="1">
        <v>186</v>
      </c>
      <c r="B160" s="49"/>
      <c r="C160" s="37"/>
      <c r="D160" s="37"/>
      <c r="E160" s="37"/>
      <c r="F160" s="37" t="s">
        <v>19</v>
      </c>
      <c r="G160" s="65" t="s">
        <v>292</v>
      </c>
      <c r="H160" s="40"/>
      <c r="I160" s="41" t="s">
        <v>293</v>
      </c>
      <c r="J160" s="40" t="s">
        <v>276</v>
      </c>
      <c r="K160" s="80">
        <f>IF(OR(K161="",K162=""),"Blm Diisi",IF(K161=0,0,IF(K162/K161&gt;1,1,K162/K161)))</f>
        <v>1</v>
      </c>
      <c r="L160" s="40">
        <f t="shared" si="27"/>
        <v>1</v>
      </c>
      <c r="M160" s="40"/>
      <c r="N160" s="1"/>
      <c r="O160" s="1"/>
      <c r="P160" s="1"/>
      <c r="Q160" s="1"/>
      <c r="R160" s="1"/>
      <c r="S160" s="1"/>
    </row>
    <row r="161" spans="1:19" ht="30" hidden="1" x14ac:dyDescent="0.25">
      <c r="A161" s="1">
        <v>187</v>
      </c>
      <c r="B161" s="49"/>
      <c r="C161" s="37"/>
      <c r="D161" s="37"/>
      <c r="E161" s="37"/>
      <c r="F161" s="37" t="s">
        <v>224</v>
      </c>
      <c r="G161" s="83" t="s">
        <v>294</v>
      </c>
      <c r="H161" s="40"/>
      <c r="I161" s="41"/>
      <c r="J161" s="40" t="s">
        <v>278</v>
      </c>
      <c r="K161" s="47">
        <v>7</v>
      </c>
      <c r="L161" s="40" t="str">
        <f t="shared" si="27"/>
        <v/>
      </c>
      <c r="M161" s="40"/>
      <c r="N161" s="1"/>
      <c r="O161" s="1"/>
      <c r="P161" s="1"/>
      <c r="Q161" s="1"/>
      <c r="R161" s="1"/>
      <c r="S161" s="1"/>
    </row>
    <row r="162" spans="1:19" ht="45" hidden="1" x14ac:dyDescent="0.25">
      <c r="A162" s="1">
        <v>188</v>
      </c>
      <c r="B162" s="49"/>
      <c r="C162" s="37"/>
      <c r="D162" s="37"/>
      <c r="E162" s="37"/>
      <c r="F162" s="37" t="s">
        <v>224</v>
      </c>
      <c r="G162" s="83" t="s">
        <v>295</v>
      </c>
      <c r="H162" s="40"/>
      <c r="I162" s="41"/>
      <c r="J162" s="40" t="s">
        <v>278</v>
      </c>
      <c r="K162" s="47">
        <v>7</v>
      </c>
      <c r="L162" s="40" t="str">
        <f t="shared" si="27"/>
        <v/>
      </c>
      <c r="M162" s="40"/>
      <c r="N162" s="1"/>
      <c r="O162" s="1"/>
      <c r="P162" s="1"/>
      <c r="Q162" s="1"/>
      <c r="R162" s="1"/>
      <c r="S162" s="1"/>
    </row>
    <row r="163" spans="1:19" x14ac:dyDescent="0.25">
      <c r="A163" s="1">
        <v>189</v>
      </c>
      <c r="B163" s="26"/>
      <c r="C163" s="26"/>
      <c r="D163" s="79">
        <v>3</v>
      </c>
      <c r="E163" s="28" t="s">
        <v>60</v>
      </c>
      <c r="F163" s="21"/>
      <c r="G163" s="22"/>
      <c r="H163" s="29">
        <f>SUM(H164:H165)</f>
        <v>1.5</v>
      </c>
      <c r="I163" s="30"/>
      <c r="J163" s="29"/>
      <c r="K163" s="29"/>
      <c r="L163" s="29">
        <f>L164</f>
        <v>0.75</v>
      </c>
      <c r="M163" s="29">
        <f>L163/H163</f>
        <v>0.5</v>
      </c>
      <c r="N163" s="1"/>
      <c r="O163" s="1"/>
      <c r="P163" s="1"/>
      <c r="Q163" s="1"/>
      <c r="R163" s="1"/>
      <c r="S163" s="1"/>
    </row>
    <row r="164" spans="1:19" x14ac:dyDescent="0.25">
      <c r="A164" s="1">
        <v>190</v>
      </c>
      <c r="B164" s="48"/>
      <c r="C164" s="33"/>
      <c r="D164" s="33"/>
      <c r="E164" s="51" t="s">
        <v>53</v>
      </c>
      <c r="F164" s="34" t="s">
        <v>296</v>
      </c>
      <c r="G164" s="22"/>
      <c r="H164" s="35">
        <v>1.5</v>
      </c>
      <c r="I164" s="36"/>
      <c r="J164" s="35"/>
      <c r="K164" s="35"/>
      <c r="L164" s="35">
        <f>AVERAGE(L165)*H164</f>
        <v>0.75</v>
      </c>
      <c r="M164" s="35">
        <f>L164/H164</f>
        <v>0.5</v>
      </c>
      <c r="N164" s="1"/>
      <c r="O164" s="1"/>
      <c r="P164" s="1"/>
      <c r="Q164" s="1"/>
      <c r="R164" s="1"/>
      <c r="S164" s="1"/>
    </row>
    <row r="165" spans="1:19" ht="90" hidden="1" x14ac:dyDescent="0.25">
      <c r="A165" s="1">
        <v>191</v>
      </c>
      <c r="B165" s="49"/>
      <c r="C165" s="37"/>
      <c r="D165" s="37"/>
      <c r="E165" s="37"/>
      <c r="F165" s="66" t="s">
        <v>53</v>
      </c>
      <c r="G165" s="65" t="s">
        <v>297</v>
      </c>
      <c r="H165" s="40"/>
      <c r="I165" s="41" t="s">
        <v>298</v>
      </c>
      <c r="J165" s="40" t="s">
        <v>17</v>
      </c>
      <c r="K165" s="42" t="s">
        <v>57</v>
      </c>
      <c r="L165" s="40">
        <f>IF(J165="Ya/Tidak",IF(K165="Ya",1,IF(K165="Tidak",0,"Blm Diisi")),IF(J165="A/B/C",IF(K165="A",1,IF(K165="B",0.5,IF(K165="C",0,"Blm Diisi"))),IF(J165="A/B/C/D",IF(K165="A",1,IF(K165="B",0.67,IF(K165="C",0.33,IF(K165="D",0,"Blm Diisi")))),IF(J165="A/B/C/D/E",IF(K165="A",1,IF(K165="B",0.75,IF(K165="C",0.5,IF(K165="D",0.25,IF(K165="E",0,"Blm Diisi"))))),IF(J165="%",IF(K165="","Blm Diisi",K165),IF(J165="Jumlah",IF(K165="","Blm Diisi",""),IF(J165="Rupiah",IF(K165="","Blm Diisi",""),IF(J165="","","-"))))))))</f>
        <v>0.5</v>
      </c>
      <c r="M165" s="40"/>
      <c r="N165" s="1"/>
      <c r="O165" s="1"/>
      <c r="P165" s="1"/>
      <c r="Q165" s="1"/>
      <c r="R165" s="1"/>
      <c r="S165" s="1"/>
    </row>
    <row r="166" spans="1:19" x14ac:dyDescent="0.25">
      <c r="A166" s="1">
        <v>192</v>
      </c>
      <c r="B166" s="26"/>
      <c r="C166" s="26"/>
      <c r="D166" s="27">
        <v>4</v>
      </c>
      <c r="E166" s="28" t="s">
        <v>92</v>
      </c>
      <c r="F166" s="21"/>
      <c r="G166" s="22"/>
      <c r="H166" s="29">
        <f>SUM(H167,H169,H172)</f>
        <v>3.75</v>
      </c>
      <c r="I166" s="30"/>
      <c r="J166" s="29"/>
      <c r="K166" s="29"/>
      <c r="L166" s="29">
        <f>SUM(L167,L169,L172)</f>
        <v>3.415</v>
      </c>
      <c r="M166" s="29">
        <f>L166/H166</f>
        <v>0.91066666666666662</v>
      </c>
      <c r="N166" s="1"/>
      <c r="O166" s="1"/>
      <c r="P166" s="1"/>
      <c r="Q166" s="1"/>
      <c r="R166" s="1"/>
      <c r="S166" s="1"/>
    </row>
    <row r="167" spans="1:19" x14ac:dyDescent="0.25">
      <c r="A167" s="1">
        <v>193</v>
      </c>
      <c r="B167" s="48"/>
      <c r="C167" s="33"/>
      <c r="D167" s="33"/>
      <c r="E167" s="33" t="s">
        <v>12</v>
      </c>
      <c r="F167" s="34" t="s">
        <v>299</v>
      </c>
      <c r="G167" s="22"/>
      <c r="H167" s="35">
        <v>0.5</v>
      </c>
      <c r="I167" s="36"/>
      <c r="J167" s="35"/>
      <c r="K167" s="35"/>
      <c r="L167" s="35">
        <f>AVERAGE(L168)*H167</f>
        <v>0.16500000000000001</v>
      </c>
      <c r="M167" s="35">
        <f>L167/H167</f>
        <v>0.33</v>
      </c>
      <c r="N167" s="1"/>
      <c r="O167" s="1"/>
      <c r="P167" s="1"/>
      <c r="Q167" s="1"/>
      <c r="R167" s="1"/>
      <c r="S167" s="1"/>
    </row>
    <row r="168" spans="1:19" ht="120" hidden="1" x14ac:dyDescent="0.25">
      <c r="A168" s="1">
        <v>194</v>
      </c>
      <c r="B168" s="49"/>
      <c r="C168" s="37"/>
      <c r="D168" s="37"/>
      <c r="E168" s="37"/>
      <c r="F168" s="66" t="s">
        <v>53</v>
      </c>
      <c r="G168" s="65" t="s">
        <v>300</v>
      </c>
      <c r="H168" s="40"/>
      <c r="I168" s="41" t="s">
        <v>301</v>
      </c>
      <c r="J168" s="40" t="s">
        <v>22</v>
      </c>
      <c r="K168" s="42" t="s">
        <v>113</v>
      </c>
      <c r="L168" s="40">
        <f>IF(J168="Ya/Tidak",IF(K168="Ya",1,IF(K168="Tidak",0,"Blm Diisi")),IF(J168="A/B/C",IF(K168="A",1,IF(K168="B",0.5,IF(K168="C",0,"Blm Diisi"))),IF(J168="A/B/C/D",IF(K168="A",1,IF(K168="B",0.67,IF(K168="C",0.33,IF(K168="D",0,"Blm Diisi")))),IF(J168="A/B/C/D/E",IF(K168="A",1,IF(K168="B",0.75,IF(K168="C",0.5,IF(K168="D",0.25,IF(K168="E",0,"Blm Diisi"))))),IF(J168="%",IF(K168="","Blm Diisi",K168),IF(J168="Jumlah",IF(K168="","Blm Diisi",""),IF(J168="Rupiah",IF(K168="","Blm Diisi",""),IF(J168="","","-"))))))))</f>
        <v>0.33</v>
      </c>
      <c r="M168" s="40"/>
      <c r="N168" s="1"/>
      <c r="O168" s="1"/>
      <c r="P168" s="1"/>
      <c r="Q168" s="1"/>
      <c r="R168" s="1"/>
      <c r="S168" s="1"/>
    </row>
    <row r="169" spans="1:19" x14ac:dyDescent="0.25">
      <c r="A169" s="1">
        <v>195</v>
      </c>
      <c r="B169" s="48"/>
      <c r="C169" s="33"/>
      <c r="D169" s="33"/>
      <c r="E169" s="33" t="s">
        <v>26</v>
      </c>
      <c r="F169" s="34" t="s">
        <v>302</v>
      </c>
      <c r="G169" s="22"/>
      <c r="H169" s="35">
        <v>1.25</v>
      </c>
      <c r="I169" s="36"/>
      <c r="J169" s="35"/>
      <c r="K169" s="35"/>
      <c r="L169" s="35">
        <f>AVERAGE(L170:L171)*H169</f>
        <v>1.25</v>
      </c>
      <c r="M169" s="35">
        <f>L169/H169</f>
        <v>1</v>
      </c>
      <c r="N169" s="1"/>
      <c r="O169" s="1"/>
      <c r="P169" s="1"/>
      <c r="Q169" s="1"/>
      <c r="R169" s="1"/>
      <c r="S169" s="1"/>
    </row>
    <row r="170" spans="1:19" ht="120" hidden="1" x14ac:dyDescent="0.25">
      <c r="A170" s="1">
        <v>196</v>
      </c>
      <c r="B170" s="49"/>
      <c r="C170" s="37"/>
      <c r="D170" s="37"/>
      <c r="E170" s="37"/>
      <c r="F170" s="37" t="s">
        <v>14</v>
      </c>
      <c r="G170" s="65" t="s">
        <v>303</v>
      </c>
      <c r="H170" s="40"/>
      <c r="I170" s="41" t="s">
        <v>304</v>
      </c>
      <c r="J170" s="40" t="s">
        <v>17</v>
      </c>
      <c r="K170" s="42" t="s">
        <v>18</v>
      </c>
      <c r="L170" s="40">
        <f t="shared" ref="L170:L171" si="28">IF(J170="Ya/Tidak",IF(K170="Ya",1,IF(K170="Tidak",0,"Blm Diisi")),IF(J170="A/B/C",IF(K170="A",1,IF(K170="B",0.5,IF(K170="C",0,"Blm Diisi"))),IF(J170="A/B/C/D",IF(K170="A",1,IF(K170="B",0.67,IF(K170="C",0.33,IF(K170="D",0,"Blm Diisi")))),IF(J170="A/B/C/D/E",IF(K170="A",1,IF(K170="B",0.75,IF(K170="C",0.5,IF(K170="D",0.25,IF(K170="E",0,"Blm Diisi"))))),IF(J170="%",IF(K170="","Blm Diisi",K170),IF(J170="Jumlah",IF(K170="","Blm Diisi",""),IF(J170="Rupiah",IF(K170="","Blm Diisi",""),IF(J170="","","-"))))))))</f>
        <v>1</v>
      </c>
      <c r="M170" s="40"/>
      <c r="N170" s="1"/>
      <c r="O170" s="1"/>
      <c r="P170" s="1"/>
      <c r="Q170" s="1"/>
      <c r="R170" s="1"/>
      <c r="S170" s="1"/>
    </row>
    <row r="171" spans="1:19" ht="120" hidden="1" x14ac:dyDescent="0.25">
      <c r="A171" s="1">
        <v>197</v>
      </c>
      <c r="B171" s="49"/>
      <c r="C171" s="37"/>
      <c r="D171" s="37"/>
      <c r="E171" s="37"/>
      <c r="F171" s="37" t="s">
        <v>19</v>
      </c>
      <c r="G171" s="65" t="s">
        <v>305</v>
      </c>
      <c r="H171" s="40"/>
      <c r="I171" s="41" t="s">
        <v>306</v>
      </c>
      <c r="J171" s="40" t="s">
        <v>17</v>
      </c>
      <c r="K171" s="42" t="s">
        <v>18</v>
      </c>
      <c r="L171" s="40">
        <f t="shared" si="28"/>
        <v>1</v>
      </c>
      <c r="M171" s="40"/>
      <c r="N171" s="1"/>
      <c r="O171" s="1"/>
      <c r="P171" s="1"/>
      <c r="Q171" s="1"/>
      <c r="R171" s="1"/>
      <c r="S171" s="1"/>
    </row>
    <row r="172" spans="1:19" ht="30" x14ac:dyDescent="0.25">
      <c r="A172" s="1">
        <v>198</v>
      </c>
      <c r="B172" s="48"/>
      <c r="C172" s="33"/>
      <c r="D172" s="33"/>
      <c r="E172" s="33" t="s">
        <v>35</v>
      </c>
      <c r="F172" s="34" t="s">
        <v>307</v>
      </c>
      <c r="G172" s="22"/>
      <c r="H172" s="35">
        <v>2</v>
      </c>
      <c r="I172" s="36"/>
      <c r="J172" s="35"/>
      <c r="K172" s="35"/>
      <c r="L172" s="35">
        <f>AVERAGE(L173:L175)*H172</f>
        <v>2</v>
      </c>
      <c r="M172" s="35">
        <f>L172/H172</f>
        <v>1</v>
      </c>
      <c r="N172" s="1"/>
      <c r="O172" s="1"/>
      <c r="P172" s="1"/>
      <c r="Q172" s="1"/>
      <c r="R172" s="1"/>
      <c r="S172" s="1"/>
    </row>
    <row r="173" spans="1:19" ht="285" hidden="1" x14ac:dyDescent="0.25">
      <c r="A173" s="1">
        <v>199</v>
      </c>
      <c r="B173" s="49"/>
      <c r="C173" s="37"/>
      <c r="D173" s="84"/>
      <c r="E173" s="38"/>
      <c r="F173" s="37" t="s">
        <v>14</v>
      </c>
      <c r="G173" s="65" t="s">
        <v>308</v>
      </c>
      <c r="H173" s="40"/>
      <c r="I173" s="41" t="s">
        <v>309</v>
      </c>
      <c r="J173" s="40" t="s">
        <v>141</v>
      </c>
      <c r="K173" s="42" t="s">
        <v>18</v>
      </c>
      <c r="L173" s="40">
        <f t="shared" ref="L173:L175" si="29">IF(J173="Ya/Tidak",IF(K173="Ya",1,IF(K173="Tidak",0,"Blm Diisi")),IF(J173="A/B/C",IF(K173="A",1,IF(K173="B",0.5,IF(K173="C",0,"Blm Diisi"))),IF(J173="A/B/C/D",IF(K173="A",1,IF(K173="B",0.67,IF(K173="C",0.33,IF(K173="D",0,"Blm Diisi")))),IF(J173="A/B/C/D/E",IF(K173="A",1,IF(K173="B",0.75,IF(K173="C",0.5,IF(K173="D",0.25,IF(K173="E",0,"Blm Diisi"))))),IF(J173="%",IF(K173="","Blm Diisi",K173),IF(J173="Jumlah",IF(K173="","Blm Diisi",""),IF(J173="Rupiah",IF(K173="","Blm Diisi",""),IF(J173="","","-"))))))))</f>
        <v>1</v>
      </c>
      <c r="M173" s="40"/>
      <c r="N173" s="1"/>
      <c r="O173" s="1"/>
      <c r="P173" s="1"/>
      <c r="Q173" s="1"/>
      <c r="R173" s="1"/>
      <c r="S173" s="1"/>
    </row>
    <row r="174" spans="1:19" ht="300" hidden="1" x14ac:dyDescent="0.25">
      <c r="A174" s="1">
        <v>200</v>
      </c>
      <c r="B174" s="49"/>
      <c r="C174" s="37"/>
      <c r="D174" s="84"/>
      <c r="E174" s="38"/>
      <c r="F174" s="37" t="s">
        <v>19</v>
      </c>
      <c r="G174" s="65" t="s">
        <v>310</v>
      </c>
      <c r="H174" s="40"/>
      <c r="I174" s="41" t="s">
        <v>311</v>
      </c>
      <c r="J174" s="40" t="s">
        <v>141</v>
      </c>
      <c r="K174" s="42" t="s">
        <v>18</v>
      </c>
      <c r="L174" s="40">
        <f t="shared" si="29"/>
        <v>1</v>
      </c>
      <c r="M174" s="40"/>
      <c r="N174" s="1"/>
      <c r="O174" s="1"/>
      <c r="P174" s="1"/>
      <c r="Q174" s="1"/>
      <c r="R174" s="1"/>
      <c r="S174" s="1"/>
    </row>
    <row r="175" spans="1:19" ht="285" hidden="1" x14ac:dyDescent="0.25">
      <c r="A175" s="1">
        <v>201</v>
      </c>
      <c r="B175" s="49"/>
      <c r="C175" s="37"/>
      <c r="D175" s="84"/>
      <c r="E175" s="38"/>
      <c r="F175" s="37" t="s">
        <v>23</v>
      </c>
      <c r="G175" s="65" t="s">
        <v>312</v>
      </c>
      <c r="H175" s="40"/>
      <c r="I175" s="41" t="s">
        <v>313</v>
      </c>
      <c r="J175" s="40" t="s">
        <v>141</v>
      </c>
      <c r="K175" s="42" t="s">
        <v>18</v>
      </c>
      <c r="L175" s="40">
        <f t="shared" si="29"/>
        <v>1</v>
      </c>
      <c r="M175" s="40"/>
      <c r="N175" s="1"/>
      <c r="O175" s="1"/>
      <c r="P175" s="1"/>
      <c r="Q175" s="1"/>
      <c r="R175" s="1"/>
      <c r="S175" s="1"/>
    </row>
    <row r="176" spans="1:19" x14ac:dyDescent="0.25">
      <c r="A176" s="1">
        <v>202</v>
      </c>
      <c r="B176" s="26"/>
      <c r="C176" s="26"/>
      <c r="D176" s="79">
        <v>5</v>
      </c>
      <c r="E176" s="28" t="s">
        <v>119</v>
      </c>
      <c r="F176" s="21"/>
      <c r="G176" s="22"/>
      <c r="H176" s="29">
        <f>SUM(H177:H185)</f>
        <v>2</v>
      </c>
      <c r="I176" s="30"/>
      <c r="J176" s="29"/>
      <c r="K176" s="29"/>
      <c r="L176" s="29">
        <f>SUM(L177,L179,L181)</f>
        <v>1.823076923076923</v>
      </c>
      <c r="M176" s="29">
        <f>L176/H176</f>
        <v>0.91153846153846152</v>
      </c>
      <c r="N176" s="1"/>
      <c r="O176" s="1"/>
      <c r="P176" s="1"/>
      <c r="Q176" s="1"/>
      <c r="R176" s="1"/>
      <c r="S176" s="1"/>
    </row>
    <row r="177" spans="1:19" x14ac:dyDescent="0.25">
      <c r="A177" s="1">
        <v>203</v>
      </c>
      <c r="B177" s="48"/>
      <c r="C177" s="33"/>
      <c r="D177" s="33"/>
      <c r="E177" s="33" t="s">
        <v>12</v>
      </c>
      <c r="F177" s="34" t="s">
        <v>314</v>
      </c>
      <c r="G177" s="22"/>
      <c r="H177" s="35">
        <v>1</v>
      </c>
      <c r="I177" s="36"/>
      <c r="J177" s="35"/>
      <c r="K177" s="35"/>
      <c r="L177" s="35">
        <f>AVERAGE(L178)*H177</f>
        <v>1</v>
      </c>
      <c r="M177" s="35">
        <f>L177/H177</f>
        <v>1</v>
      </c>
      <c r="N177" s="1"/>
      <c r="O177" s="1"/>
      <c r="P177" s="1"/>
      <c r="Q177" s="1"/>
      <c r="R177" s="1"/>
      <c r="S177" s="1"/>
    </row>
    <row r="178" spans="1:19" ht="90" hidden="1" x14ac:dyDescent="0.25">
      <c r="A178" s="1">
        <v>204</v>
      </c>
      <c r="B178" s="49"/>
      <c r="C178" s="37"/>
      <c r="D178" s="37"/>
      <c r="E178" s="37"/>
      <c r="F178" s="66" t="s">
        <v>53</v>
      </c>
      <c r="G178" s="65" t="s">
        <v>315</v>
      </c>
      <c r="H178" s="40"/>
      <c r="I178" s="41" t="s">
        <v>316</v>
      </c>
      <c r="J178" s="40" t="s">
        <v>17</v>
      </c>
      <c r="K178" s="42" t="s">
        <v>18</v>
      </c>
      <c r="L178" s="40">
        <f>IF(J178="Ya/Tidak",IF(K178="Ya",1,IF(K178="Tidak",0,"Blm Diisi")),IF(J178="A/B/C",IF(K178="A",1,IF(K178="B",0.5,IF(K178="C",0,"Blm Diisi"))),IF(J178="A/B/C/D",IF(K178="A",1,IF(K178="B",0.67,IF(K178="C",0.33,IF(K178="D",0,"Blm Diisi")))),IF(J178="A/B/C/D/E",IF(K178="A",1,IF(K178="B",0.75,IF(K178="C",0.5,IF(K178="D",0.25,IF(K178="E",0,"Blm Diisi"))))),IF(J178="%",IF(K178="","Blm Diisi",K178),IF(J178="Jumlah",IF(K178="","Blm Diisi",""),IF(J178="Rupiah",IF(K178="","Blm Diisi",""),IF(J178="","","-"))))))))</f>
        <v>1</v>
      </c>
      <c r="M178" s="40"/>
      <c r="N178" s="1"/>
      <c r="O178" s="1"/>
      <c r="P178" s="1"/>
      <c r="Q178" s="1"/>
      <c r="R178" s="1"/>
      <c r="S178" s="1"/>
    </row>
    <row r="179" spans="1:19" x14ac:dyDescent="0.25">
      <c r="A179" s="1">
        <v>205</v>
      </c>
      <c r="B179" s="48"/>
      <c r="C179" s="33"/>
      <c r="D179" s="33"/>
      <c r="E179" s="33" t="s">
        <v>26</v>
      </c>
      <c r="F179" s="34" t="s">
        <v>317</v>
      </c>
      <c r="G179" s="22"/>
      <c r="H179" s="35">
        <v>0.5</v>
      </c>
      <c r="I179" s="36"/>
      <c r="J179" s="35"/>
      <c r="K179" s="35"/>
      <c r="L179" s="35">
        <f>AVERAGE(L180)*H179</f>
        <v>0.5</v>
      </c>
      <c r="M179" s="35">
        <f>L179/H179</f>
        <v>1</v>
      </c>
      <c r="N179" s="1"/>
      <c r="O179" s="1"/>
      <c r="P179" s="1"/>
      <c r="Q179" s="1"/>
      <c r="R179" s="1"/>
      <c r="S179" s="1"/>
    </row>
    <row r="180" spans="1:19" ht="90" hidden="1" x14ac:dyDescent="0.25">
      <c r="A180" s="1">
        <v>206</v>
      </c>
      <c r="B180" s="49"/>
      <c r="C180" s="37"/>
      <c r="D180" s="37"/>
      <c r="E180" s="37"/>
      <c r="F180" s="66" t="s">
        <v>53</v>
      </c>
      <c r="G180" s="65" t="s">
        <v>318</v>
      </c>
      <c r="H180" s="40"/>
      <c r="I180" s="41" t="s">
        <v>319</v>
      </c>
      <c r="J180" s="40" t="s">
        <v>17</v>
      </c>
      <c r="K180" s="42" t="s">
        <v>18</v>
      </c>
      <c r="L180" s="40">
        <f>IF(J180="Ya/Tidak",IF(K180="Ya",1,IF(K180="Tidak",0,"Blm Diisi")),IF(J180="A/B/C",IF(K180="A",1,IF(K180="B",0.5,IF(K180="C",0,"Blm Diisi"))),IF(J180="A/B/C/D",IF(K180="A",1,IF(K180="B",0.67,IF(K180="C",0.33,IF(K180="D",0,"Blm Diisi")))),IF(J180="A/B/C/D/E",IF(K180="A",1,IF(K180="B",0.75,IF(K180="C",0.5,IF(K180="D",0.25,IF(K180="E",0,"Blm Diisi"))))),IF(J180="%",IF(K180="","Blm Diisi",K180),IF(J180="Jumlah",IF(K180="","Blm Diisi",""),IF(J180="Rupiah",IF(K180="","Blm Diisi",""),IF(J180="","","-"))))))))</f>
        <v>1</v>
      </c>
      <c r="M180" s="40"/>
      <c r="N180" s="1"/>
      <c r="O180" s="1"/>
      <c r="P180" s="1"/>
      <c r="Q180" s="1"/>
      <c r="R180" s="1"/>
      <c r="S180" s="1"/>
    </row>
    <row r="181" spans="1:19" ht="30" x14ac:dyDescent="0.25">
      <c r="A181" s="1">
        <v>207</v>
      </c>
      <c r="B181" s="48"/>
      <c r="C181" s="33"/>
      <c r="D181" s="33"/>
      <c r="E181" s="33" t="s">
        <v>35</v>
      </c>
      <c r="F181" s="34" t="s">
        <v>320</v>
      </c>
      <c r="G181" s="22"/>
      <c r="H181" s="35">
        <v>0.5</v>
      </c>
      <c r="I181" s="36"/>
      <c r="J181" s="35"/>
      <c r="K181" s="35"/>
      <c r="L181" s="35">
        <f>AVERAGE(L182)*H181</f>
        <v>0.32307692307692309</v>
      </c>
      <c r="M181" s="35">
        <f>L181/H181</f>
        <v>0.64615384615384619</v>
      </c>
      <c r="N181" s="1"/>
      <c r="O181" s="1"/>
      <c r="P181" s="1"/>
      <c r="Q181" s="1"/>
      <c r="R181" s="1"/>
      <c r="S181" s="1"/>
    </row>
    <row r="182" spans="1:19" ht="60" hidden="1" x14ac:dyDescent="0.25">
      <c r="A182" s="1">
        <v>208</v>
      </c>
      <c r="B182" s="49"/>
      <c r="C182" s="37"/>
      <c r="D182" s="37"/>
      <c r="E182" s="37"/>
      <c r="F182" s="66" t="s">
        <v>53</v>
      </c>
      <c r="G182" s="65" t="s">
        <v>321</v>
      </c>
      <c r="H182" s="40"/>
      <c r="I182" s="41" t="s">
        <v>322</v>
      </c>
      <c r="J182" s="40" t="s">
        <v>276</v>
      </c>
      <c r="K182" s="80">
        <f>IF(OR(K183="",K184="",K185=""),"Blm Diisi",IF(AND(K183=0,K184&gt;0),0,IF(AND(K183=0,K184=0,K185=0),1,IF((K183-K184)/K183&lt;=0,0,(K183-K184)/K183))))</f>
        <v>0.64615384615384619</v>
      </c>
      <c r="L182" s="40">
        <f t="shared" ref="L182:L185" si="30">IF(J182="Ya/Tidak",IF(K182="Ya",1,IF(K182="Tidak",0,"Blm Diisi")),IF(J182="A/B/C",IF(K182="A",1,IF(K182="B",0.5,IF(K182="C",0,"Blm Diisi"))),IF(J182="A/B/C/D",IF(K182="A",1,IF(K182="B",0.67,IF(K182="C",0.33,IF(K182="D",0,"Blm Diisi")))),IF(J182="A/B/C/D/E",IF(K182="A",1,IF(K182="B",0.75,IF(K182="C",0.5,IF(K182="D",0.25,IF(K182="E",0,"Blm Diisi"))))),IF(J182="%",IF(K182="","Blm Diisi",K182),IF(J182="Jumlah",IF(K182="","Blm Diisi",""),IF(J182="Rupiah",IF(K182="","Blm Diisi",""),IF(J182="","","-"))))))))</f>
        <v>0.64615384615384619</v>
      </c>
      <c r="M182" s="40"/>
      <c r="N182" s="1"/>
      <c r="O182" s="1"/>
      <c r="P182" s="1"/>
      <c r="Q182" s="1"/>
      <c r="R182" s="1"/>
      <c r="S182" s="1"/>
    </row>
    <row r="183" spans="1:19" hidden="1" x14ac:dyDescent="0.25">
      <c r="A183" s="1">
        <v>209</v>
      </c>
      <c r="B183" s="49"/>
      <c r="C183" s="37"/>
      <c r="D183" s="37"/>
      <c r="E183" s="37"/>
      <c r="F183" s="37"/>
      <c r="G183" s="83" t="s">
        <v>323</v>
      </c>
      <c r="H183" s="40"/>
      <c r="I183" s="41"/>
      <c r="J183" s="40" t="s">
        <v>278</v>
      </c>
      <c r="K183" s="47">
        <v>65</v>
      </c>
      <c r="L183" s="40" t="str">
        <f t="shared" si="30"/>
        <v/>
      </c>
      <c r="M183" s="85"/>
      <c r="N183" s="1"/>
      <c r="O183" s="1"/>
      <c r="P183" s="1"/>
      <c r="Q183" s="1"/>
      <c r="R183" s="1"/>
      <c r="S183" s="1"/>
    </row>
    <row r="184" spans="1:19" hidden="1" x14ac:dyDescent="0.25">
      <c r="A184" s="1">
        <v>210</v>
      </c>
      <c r="B184" s="49"/>
      <c r="C184" s="37"/>
      <c r="D184" s="37"/>
      <c r="E184" s="37"/>
      <c r="F184" s="37"/>
      <c r="G184" s="83" t="s">
        <v>324</v>
      </c>
      <c r="H184" s="40"/>
      <c r="I184" s="41"/>
      <c r="J184" s="40" t="s">
        <v>278</v>
      </c>
      <c r="K184" s="47">
        <v>23</v>
      </c>
      <c r="L184" s="40" t="str">
        <f t="shared" si="30"/>
        <v/>
      </c>
      <c r="M184" s="40"/>
      <c r="N184" s="1"/>
      <c r="O184" s="1"/>
      <c r="P184" s="1"/>
      <c r="Q184" s="1"/>
      <c r="R184" s="1"/>
      <c r="S184" s="1"/>
    </row>
    <row r="185" spans="1:19" ht="30" hidden="1" x14ac:dyDescent="0.25">
      <c r="A185" s="1">
        <v>211</v>
      </c>
      <c r="B185" s="49"/>
      <c r="C185" s="37"/>
      <c r="D185" s="37"/>
      <c r="E185" s="37"/>
      <c r="F185" s="37"/>
      <c r="G185" s="83" t="s">
        <v>325</v>
      </c>
      <c r="H185" s="40"/>
      <c r="I185" s="41"/>
      <c r="J185" s="40" t="s">
        <v>278</v>
      </c>
      <c r="K185" s="47">
        <v>30</v>
      </c>
      <c r="L185" s="40" t="str">
        <f t="shared" si="30"/>
        <v/>
      </c>
      <c r="M185" s="40"/>
      <c r="N185" s="1"/>
      <c r="O185" s="1"/>
      <c r="P185" s="1"/>
      <c r="Q185" s="1"/>
      <c r="R185" s="1"/>
      <c r="S185" s="1"/>
    </row>
    <row r="186" spans="1:19" x14ac:dyDescent="0.25">
      <c r="A186" s="1">
        <v>212</v>
      </c>
      <c r="B186" s="26"/>
      <c r="C186" s="26"/>
      <c r="D186" s="27">
        <v>6</v>
      </c>
      <c r="E186" s="28" t="s">
        <v>161</v>
      </c>
      <c r="F186" s="21"/>
      <c r="G186" s="22"/>
      <c r="H186" s="29">
        <f>SUM(H187:H205)</f>
        <v>3.75</v>
      </c>
      <c r="I186" s="30"/>
      <c r="J186" s="29"/>
      <c r="K186" s="29"/>
      <c r="L186" s="29">
        <f>SUM(L187,L201,L203,L205)</f>
        <v>3.16917415638</v>
      </c>
      <c r="M186" s="29">
        <f>L186/H186</f>
        <v>0.84511310836800002</v>
      </c>
      <c r="N186" s="1"/>
      <c r="O186" s="1"/>
      <c r="P186" s="1"/>
      <c r="Q186" s="1"/>
      <c r="R186" s="1"/>
      <c r="S186" s="1"/>
    </row>
    <row r="187" spans="1:19" x14ac:dyDescent="0.25">
      <c r="A187" s="1">
        <v>213</v>
      </c>
      <c r="B187" s="48"/>
      <c r="C187" s="33"/>
      <c r="D187" s="33"/>
      <c r="E187" s="33" t="s">
        <v>12</v>
      </c>
      <c r="F187" s="34" t="s">
        <v>326</v>
      </c>
      <c r="G187" s="22"/>
      <c r="H187" s="35">
        <v>1</v>
      </c>
      <c r="I187" s="36"/>
      <c r="J187" s="35"/>
      <c r="K187" s="35"/>
      <c r="L187" s="35">
        <f>AVERAGE(L188:L200)*H187</f>
        <v>0.41917415638</v>
      </c>
      <c r="M187" s="35">
        <f>L187/H187</f>
        <v>0.41917415638</v>
      </c>
      <c r="N187" s="1"/>
      <c r="O187" s="1"/>
      <c r="P187" s="1"/>
      <c r="Q187" s="1"/>
      <c r="R187" s="1"/>
      <c r="S187" s="1"/>
    </row>
    <row r="188" spans="1:19" hidden="1" x14ac:dyDescent="0.25">
      <c r="A188" s="1">
        <v>214</v>
      </c>
      <c r="B188" s="49"/>
      <c r="C188" s="37"/>
      <c r="D188" s="37"/>
      <c r="E188" s="37"/>
      <c r="F188" s="82" t="s">
        <v>53</v>
      </c>
      <c r="G188" s="39" t="s">
        <v>327</v>
      </c>
      <c r="H188" s="40"/>
      <c r="I188" s="41"/>
      <c r="J188" s="40"/>
      <c r="K188" s="80"/>
      <c r="L188" s="40" t="str">
        <f t="shared" ref="L188:L197" si="31">IF(J188="Ya/Tidak",IF(K188="Ya",1,IF(K188="Tidak",0,"Blm Diisi")),IF(J188="A/B/C",IF(K188="A",1,IF(K188="B",0.5,IF(K188="C",0,"Blm Diisi"))),IF(J188="A/B/C/D",IF(K188="A",1,IF(K188="B",0.67,IF(K188="C",0.33,IF(K188="D",0,"Blm Diisi")))),IF(J188="A/B/C/D/E",IF(K188="A",1,IF(K188="B",0.75,IF(K188="C",0.5,IF(K188="D",0.25,IF(K188="E",0,"Blm Diisi"))))),IF(J188="%",IF(K188="","Blm Diisi",K188),IF(J188="Jumlah",IF(K188="","Blm Diisi",""),IF(J188="Rupiah",IF(K188="","Blm Diisi",""),IF(J188="","","-"))))))))</f>
        <v/>
      </c>
      <c r="M188" s="40"/>
      <c r="N188" s="1"/>
      <c r="O188" s="1"/>
      <c r="P188" s="1"/>
      <c r="Q188" s="1"/>
      <c r="R188" s="1"/>
      <c r="S188" s="1"/>
    </row>
    <row r="189" spans="1:19" ht="30" hidden="1" x14ac:dyDescent="0.25">
      <c r="A189" s="1">
        <v>215</v>
      </c>
      <c r="B189" s="49"/>
      <c r="C189" s="37"/>
      <c r="D189" s="37"/>
      <c r="E189" s="37"/>
      <c r="F189" s="86" t="s">
        <v>53</v>
      </c>
      <c r="G189" s="87" t="s">
        <v>328</v>
      </c>
      <c r="H189" s="40"/>
      <c r="I189" s="41"/>
      <c r="J189" s="40"/>
      <c r="K189" s="40"/>
      <c r="L189" s="40" t="str">
        <f t="shared" si="31"/>
        <v/>
      </c>
      <c r="M189" s="40"/>
      <c r="N189" s="1"/>
      <c r="O189" s="1"/>
      <c r="P189" s="1"/>
      <c r="Q189" s="1"/>
      <c r="R189" s="1"/>
      <c r="S189" s="1"/>
    </row>
    <row r="190" spans="1:19" hidden="1" x14ac:dyDescent="0.25">
      <c r="A190" s="1">
        <v>216</v>
      </c>
      <c r="B190" s="49"/>
      <c r="C190" s="37"/>
      <c r="D190" s="37"/>
      <c r="E190" s="37"/>
      <c r="F190" s="38"/>
      <c r="G190" s="81" t="s">
        <v>329</v>
      </c>
      <c r="H190" s="40"/>
      <c r="I190" s="41"/>
      <c r="J190" s="40" t="s">
        <v>278</v>
      </c>
      <c r="K190" s="47">
        <v>3</v>
      </c>
      <c r="L190" s="40" t="str">
        <f t="shared" si="31"/>
        <v/>
      </c>
      <c r="M190" s="40"/>
      <c r="N190" s="1"/>
      <c r="O190" s="1"/>
      <c r="P190" s="1"/>
      <c r="Q190" s="1"/>
      <c r="R190" s="1"/>
      <c r="S190" s="1"/>
    </row>
    <row r="191" spans="1:19" hidden="1" x14ac:dyDescent="0.25">
      <c r="A191" s="1">
        <v>217</v>
      </c>
      <c r="B191" s="49"/>
      <c r="C191" s="37"/>
      <c r="D191" s="37"/>
      <c r="E191" s="37"/>
      <c r="F191" s="38"/>
      <c r="G191" s="81" t="s">
        <v>330</v>
      </c>
      <c r="H191" s="40"/>
      <c r="I191" s="41"/>
      <c r="J191" s="40" t="s">
        <v>278</v>
      </c>
      <c r="K191" s="47">
        <v>9</v>
      </c>
      <c r="L191" s="40" t="str">
        <f t="shared" si="31"/>
        <v/>
      </c>
      <c r="M191" s="40"/>
      <c r="N191" s="1"/>
      <c r="O191" s="1"/>
      <c r="P191" s="1"/>
      <c r="Q191" s="1"/>
      <c r="R191" s="1"/>
      <c r="S191" s="1"/>
    </row>
    <row r="192" spans="1:19" ht="30" hidden="1" x14ac:dyDescent="0.25">
      <c r="A192" s="1">
        <v>218</v>
      </c>
      <c r="B192" s="49"/>
      <c r="C192" s="37"/>
      <c r="D192" s="37"/>
      <c r="E192" s="37"/>
      <c r="F192" s="86" t="s">
        <v>53</v>
      </c>
      <c r="G192" s="87" t="s">
        <v>331</v>
      </c>
      <c r="H192" s="40"/>
      <c r="I192" s="41" t="s">
        <v>332</v>
      </c>
      <c r="J192" s="40"/>
      <c r="K192" s="40"/>
      <c r="L192" s="40" t="str">
        <f t="shared" si="31"/>
        <v/>
      </c>
      <c r="M192" s="40"/>
      <c r="N192" s="1"/>
      <c r="O192" s="1"/>
      <c r="P192" s="1"/>
      <c r="Q192" s="1"/>
      <c r="R192" s="1"/>
      <c r="S192" s="1"/>
    </row>
    <row r="193" spans="1:19" hidden="1" x14ac:dyDescent="0.25">
      <c r="A193" s="1">
        <v>219</v>
      </c>
      <c r="B193" s="49"/>
      <c r="C193" s="37"/>
      <c r="D193" s="37"/>
      <c r="E193" s="37"/>
      <c r="F193" s="38"/>
      <c r="G193" s="81" t="s">
        <v>329</v>
      </c>
      <c r="H193" s="40"/>
      <c r="I193" s="41"/>
      <c r="J193" s="40" t="s">
        <v>278</v>
      </c>
      <c r="K193" s="47">
        <v>1</v>
      </c>
      <c r="L193" s="40" t="str">
        <f t="shared" si="31"/>
        <v/>
      </c>
      <c r="M193" s="40"/>
      <c r="N193" s="1"/>
      <c r="O193" s="1"/>
      <c r="P193" s="1"/>
      <c r="Q193" s="1"/>
      <c r="R193" s="1"/>
      <c r="S193" s="1"/>
    </row>
    <row r="194" spans="1:19" hidden="1" x14ac:dyDescent="0.25">
      <c r="A194" s="1">
        <v>220</v>
      </c>
      <c r="B194" s="49"/>
      <c r="C194" s="37"/>
      <c r="D194" s="37"/>
      <c r="E194" s="37"/>
      <c r="F194" s="38"/>
      <c r="G194" s="81" t="s">
        <v>330</v>
      </c>
      <c r="H194" s="40"/>
      <c r="I194" s="41"/>
      <c r="J194" s="40" t="s">
        <v>278</v>
      </c>
      <c r="K194" s="47">
        <v>3</v>
      </c>
      <c r="L194" s="40" t="str">
        <f t="shared" si="31"/>
        <v/>
      </c>
      <c r="M194" s="40"/>
      <c r="N194" s="1"/>
      <c r="O194" s="1"/>
      <c r="P194" s="1"/>
      <c r="Q194" s="1"/>
      <c r="R194" s="1"/>
      <c r="S194" s="1"/>
    </row>
    <row r="195" spans="1:19" ht="45" hidden="1" x14ac:dyDescent="0.25">
      <c r="A195" s="1">
        <v>221</v>
      </c>
      <c r="B195" s="49"/>
      <c r="C195" s="37"/>
      <c r="D195" s="37"/>
      <c r="E195" s="37"/>
      <c r="F195" s="86" t="s">
        <v>53</v>
      </c>
      <c r="G195" s="87" t="s">
        <v>333</v>
      </c>
      <c r="H195" s="40"/>
      <c r="I195" s="41" t="s">
        <v>334</v>
      </c>
      <c r="J195" s="40" t="s">
        <v>276</v>
      </c>
      <c r="K195" s="80">
        <f>IF(OR(K196="",K197=""),"Blm Diisi",IF(K196=0,0,IF(K197/K196&gt;1,1,K197/K196)))</f>
        <v>0.8</v>
      </c>
      <c r="L195" s="40">
        <f t="shared" si="31"/>
        <v>0.8</v>
      </c>
      <c r="M195" s="40"/>
      <c r="N195" s="1"/>
      <c r="O195" s="1"/>
      <c r="P195" s="1"/>
      <c r="Q195" s="1"/>
      <c r="R195" s="1"/>
      <c r="S195" s="1"/>
    </row>
    <row r="196" spans="1:19" hidden="1" x14ac:dyDescent="0.25">
      <c r="A196" s="1">
        <v>222</v>
      </c>
      <c r="B196" s="49"/>
      <c r="C196" s="37"/>
      <c r="D196" s="37"/>
      <c r="E196" s="37"/>
      <c r="F196" s="38"/>
      <c r="G196" s="81" t="s">
        <v>335</v>
      </c>
      <c r="H196" s="40"/>
      <c r="I196" s="41"/>
      <c r="J196" s="40" t="s">
        <v>278</v>
      </c>
      <c r="K196" s="47">
        <v>5</v>
      </c>
      <c r="L196" s="40" t="str">
        <f t="shared" si="31"/>
        <v/>
      </c>
      <c r="M196" s="40"/>
      <c r="N196" s="1"/>
      <c r="O196" s="1"/>
      <c r="P196" s="1"/>
      <c r="Q196" s="1"/>
      <c r="R196" s="1"/>
      <c r="S196" s="1"/>
    </row>
    <row r="197" spans="1:19" ht="30" hidden="1" x14ac:dyDescent="0.25">
      <c r="A197" s="1">
        <v>223</v>
      </c>
      <c r="B197" s="49"/>
      <c r="C197" s="37"/>
      <c r="D197" s="37"/>
      <c r="E197" s="37"/>
      <c r="F197" s="38"/>
      <c r="G197" s="81" t="s">
        <v>336</v>
      </c>
      <c r="H197" s="40"/>
      <c r="I197" s="41"/>
      <c r="J197" s="40" t="s">
        <v>278</v>
      </c>
      <c r="K197" s="47">
        <v>4</v>
      </c>
      <c r="L197" s="40" t="str">
        <f t="shared" si="31"/>
        <v/>
      </c>
      <c r="M197" s="40"/>
      <c r="N197" s="1"/>
      <c r="O197" s="1"/>
      <c r="P197" s="1"/>
      <c r="Q197" s="1"/>
      <c r="R197" s="1"/>
      <c r="S197" s="1"/>
    </row>
    <row r="198" spans="1:19" ht="60" hidden="1" x14ac:dyDescent="0.25">
      <c r="A198" s="1">
        <v>224</v>
      </c>
      <c r="B198" s="49"/>
      <c r="C198" s="37"/>
      <c r="D198" s="37"/>
      <c r="E198" s="37"/>
      <c r="F198" s="86" t="s">
        <v>53</v>
      </c>
      <c r="G198" s="87" t="s">
        <v>337</v>
      </c>
      <c r="H198" s="40"/>
      <c r="I198" s="41" t="s">
        <v>338</v>
      </c>
      <c r="J198" s="40" t="s">
        <v>276</v>
      </c>
      <c r="K198" s="88">
        <f>IF(OR(K199="",K200=""),"Blm Diisi",IF(K199=0,0,IF(K200/K199&gt;1,1,K200/K199)))</f>
        <v>3.8348312758719034E-2</v>
      </c>
      <c r="L198" s="89">
        <v>3.8348312760000003E-2</v>
      </c>
      <c r="M198" s="40"/>
      <c r="N198" s="1"/>
      <c r="O198" s="1"/>
      <c r="P198" s="1"/>
      <c r="Q198" s="1"/>
      <c r="R198" s="1"/>
      <c r="S198" s="1"/>
    </row>
    <row r="199" spans="1:19" hidden="1" x14ac:dyDescent="0.25">
      <c r="A199" s="1">
        <v>225</v>
      </c>
      <c r="B199" s="49"/>
      <c r="C199" s="37"/>
      <c r="D199" s="37"/>
      <c r="E199" s="37"/>
      <c r="F199" s="38"/>
      <c r="G199" s="81" t="s">
        <v>339</v>
      </c>
      <c r="H199" s="40"/>
      <c r="I199" s="41"/>
      <c r="J199" s="40" t="s">
        <v>340</v>
      </c>
      <c r="K199" s="90">
        <v>12860305722</v>
      </c>
      <c r="L199" s="40" t="str">
        <f t="shared" ref="L199:L200" si="32">IF(J199="Ya/Tidak",IF(K199="Ya",1,IF(K199="Tidak",0,"Blm Diisi")),IF(J199="A/B/C",IF(K199="A",1,IF(K199="B",0.5,IF(K199="C",0,"Blm Diisi"))),IF(J199="A/B/C/D",IF(K199="A",1,IF(K199="B",0.67,IF(K199="C",0.33,IF(K199="D",0,"Blm Diisi")))),IF(J199="A/B/C/D/E",IF(K199="A",1,IF(K199="B",0.75,IF(K199="C",0.5,IF(K199="D",0.25,IF(K199="E",0,"Blm Diisi"))))),IF(J199="%",IF(K199="","Blm Diisi",K199),IF(J199="Jumlah",IF(K199="","Blm Diisi",""),IF(J199="Rupiah",IF(K199="","Blm Diisi",""),IF(J199="","","-"))))))))</f>
        <v/>
      </c>
      <c r="M199" s="40"/>
      <c r="N199" s="1"/>
      <c r="O199" s="1"/>
      <c r="P199" s="1"/>
      <c r="Q199" s="1"/>
      <c r="R199" s="1"/>
      <c r="S199" s="1"/>
    </row>
    <row r="200" spans="1:19" hidden="1" x14ac:dyDescent="0.25">
      <c r="A200" s="1">
        <v>226</v>
      </c>
      <c r="B200" s="49"/>
      <c r="C200" s="37"/>
      <c r="D200" s="37"/>
      <c r="E200" s="37"/>
      <c r="F200" s="38"/>
      <c r="G200" s="81" t="s">
        <v>341</v>
      </c>
      <c r="H200" s="40"/>
      <c r="I200" s="41"/>
      <c r="J200" s="40" t="s">
        <v>340</v>
      </c>
      <c r="K200" s="90">
        <f>K199-12367134696</f>
        <v>493171026</v>
      </c>
      <c r="L200" s="40" t="str">
        <f t="shared" si="32"/>
        <v/>
      </c>
      <c r="M200" s="40"/>
      <c r="N200" s="1"/>
      <c r="O200" s="1"/>
      <c r="P200" s="1"/>
      <c r="Q200" s="1"/>
      <c r="R200" s="1"/>
      <c r="S200" s="1"/>
    </row>
    <row r="201" spans="1:19" x14ac:dyDescent="0.25">
      <c r="A201" s="1">
        <v>227</v>
      </c>
      <c r="B201" s="48"/>
      <c r="C201" s="33"/>
      <c r="D201" s="33"/>
      <c r="E201" s="33" t="s">
        <v>26</v>
      </c>
      <c r="F201" s="34" t="s">
        <v>342</v>
      </c>
      <c r="G201" s="22"/>
      <c r="H201" s="35">
        <v>1</v>
      </c>
      <c r="I201" s="36"/>
      <c r="J201" s="35"/>
      <c r="K201" s="35"/>
      <c r="L201" s="35">
        <f>AVERAGE(L202)*H201</f>
        <v>1</v>
      </c>
      <c r="M201" s="35">
        <f>L201/H201</f>
        <v>1</v>
      </c>
      <c r="N201" s="1"/>
      <c r="O201" s="1"/>
      <c r="P201" s="1"/>
      <c r="Q201" s="1"/>
      <c r="R201" s="1"/>
      <c r="S201" s="1"/>
    </row>
    <row r="202" spans="1:19" ht="150" hidden="1" x14ac:dyDescent="0.25">
      <c r="A202" s="1">
        <v>228</v>
      </c>
      <c r="B202" s="49"/>
      <c r="C202" s="37"/>
      <c r="D202" s="37"/>
      <c r="E202" s="37"/>
      <c r="F202" s="82" t="s">
        <v>53</v>
      </c>
      <c r="G202" s="81" t="s">
        <v>343</v>
      </c>
      <c r="H202" s="40"/>
      <c r="I202" s="41" t="s">
        <v>344</v>
      </c>
      <c r="J202" s="40" t="s">
        <v>22</v>
      </c>
      <c r="K202" s="42" t="s">
        <v>18</v>
      </c>
      <c r="L202" s="40">
        <f>IF(J202="Ya/Tidak",IF(K202="Ya",1,IF(K202="Tidak",0,"Blm Diisi")),IF(J202="A/B/C",IF(K202="A",1,IF(K202="B",0.5,IF(K202="C",0,"Blm Diisi"))),IF(J202="A/B/C/D",IF(K202="A",1,IF(K202="B",0.67,IF(K202="C",0.33,IF(K202="D",0,"Blm Diisi")))),IF(J202="A/B/C/D/E",IF(K202="A",1,IF(K202="B",0.75,IF(K202="C",0.5,IF(K202="D",0.25,IF(K202="E",0,"Blm Diisi"))))),IF(J202="%",IF(K202="","Blm Diisi",K202),IF(J202="Jumlah",IF(K202="","Blm Diisi",""),IF(J202="Rupiah",IF(K202="","Blm Diisi",""),IF(J202="","","-"))))))))</f>
        <v>1</v>
      </c>
      <c r="M202" s="40"/>
      <c r="N202" s="1"/>
      <c r="O202" s="1"/>
      <c r="P202" s="1"/>
      <c r="Q202" s="1"/>
      <c r="R202" s="1"/>
      <c r="S202" s="1"/>
    </row>
    <row r="203" spans="1:19" ht="30" x14ac:dyDescent="0.25">
      <c r="A203" s="1">
        <v>229</v>
      </c>
      <c r="B203" s="48"/>
      <c r="C203" s="33"/>
      <c r="D203" s="33"/>
      <c r="E203" s="33" t="s">
        <v>35</v>
      </c>
      <c r="F203" s="34" t="s">
        <v>345</v>
      </c>
      <c r="G203" s="22"/>
      <c r="H203" s="35">
        <v>1</v>
      </c>
      <c r="I203" s="36"/>
      <c r="J203" s="35"/>
      <c r="K203" s="35"/>
      <c r="L203" s="35">
        <f>AVERAGE(L204)*H203</f>
        <v>1</v>
      </c>
      <c r="M203" s="35">
        <f>L203/H203</f>
        <v>1</v>
      </c>
      <c r="N203" s="1"/>
      <c r="O203" s="1"/>
      <c r="P203" s="1"/>
      <c r="Q203" s="1"/>
      <c r="R203" s="1"/>
      <c r="S203" s="1"/>
    </row>
    <row r="204" spans="1:19" ht="150" hidden="1" x14ac:dyDescent="0.25">
      <c r="A204" s="1">
        <v>230</v>
      </c>
      <c r="B204" s="49"/>
      <c r="C204" s="37"/>
      <c r="D204" s="37"/>
      <c r="E204" s="37"/>
      <c r="F204" s="82" t="s">
        <v>53</v>
      </c>
      <c r="G204" s="39" t="s">
        <v>346</v>
      </c>
      <c r="H204" s="40"/>
      <c r="I204" s="41" t="s">
        <v>347</v>
      </c>
      <c r="J204" s="40" t="s">
        <v>22</v>
      </c>
      <c r="K204" s="42" t="s">
        <v>18</v>
      </c>
      <c r="L204" s="40">
        <f>IF(J204="Ya/Tidak",IF(K204="Ya",1,IF(K204="Tidak",0,"Blm Diisi")),IF(J204="A/B/C",IF(K204="A",1,IF(K204="B",0.5,IF(K204="C",0,"Blm Diisi"))),IF(J204="A/B/C/D",IF(K204="A",1,IF(K204="B",0.67,IF(K204="C",0.33,IF(K204="D",0,"Blm Diisi")))),IF(J204="A/B/C/D/E",IF(K204="A",1,IF(K204="B",0.75,IF(K204="C",0.5,IF(K204="D",0.25,IF(K204="E",0,"Blm Diisi"))))),IF(J204="%",IF(K204="","Blm Diisi",K204),IF(J204="Jumlah",IF(K204="","Blm Diisi",""),IF(J204="Rupiah",IF(K204="","Blm Diisi",""),IF(J204="","","-"))))))))</f>
        <v>1</v>
      </c>
      <c r="M204" s="40"/>
      <c r="N204" s="1"/>
      <c r="O204" s="1"/>
      <c r="P204" s="1"/>
      <c r="Q204" s="1"/>
      <c r="R204" s="1"/>
      <c r="S204" s="1"/>
    </row>
    <row r="205" spans="1:19" x14ac:dyDescent="0.25">
      <c r="A205" s="1">
        <v>231</v>
      </c>
      <c r="B205" s="48"/>
      <c r="C205" s="33"/>
      <c r="D205" s="33"/>
      <c r="E205" s="33" t="s">
        <v>46</v>
      </c>
      <c r="F205" s="34" t="s">
        <v>348</v>
      </c>
      <c r="G205" s="22"/>
      <c r="H205" s="35">
        <v>0.75</v>
      </c>
      <c r="I205" s="36"/>
      <c r="J205" s="35"/>
      <c r="K205" s="35"/>
      <c r="L205" s="35">
        <f>AVERAGE(L206)*H205</f>
        <v>0.75</v>
      </c>
      <c r="M205" s="35">
        <f>L205/H205</f>
        <v>1</v>
      </c>
      <c r="N205" s="1"/>
      <c r="O205" s="1"/>
      <c r="P205" s="1"/>
      <c r="Q205" s="1"/>
      <c r="R205" s="1"/>
      <c r="S205" s="1"/>
    </row>
    <row r="206" spans="1:19" ht="150" hidden="1" x14ac:dyDescent="0.25">
      <c r="A206" s="1">
        <v>232</v>
      </c>
      <c r="B206" s="49"/>
      <c r="C206" s="37"/>
      <c r="D206" s="37"/>
      <c r="E206" s="37"/>
      <c r="F206" s="82" t="s">
        <v>53</v>
      </c>
      <c r="G206" s="81" t="s">
        <v>349</v>
      </c>
      <c r="H206" s="40"/>
      <c r="I206" s="41" t="s">
        <v>350</v>
      </c>
      <c r="J206" s="40" t="s">
        <v>22</v>
      </c>
      <c r="K206" s="42" t="s">
        <v>18</v>
      </c>
      <c r="L206" s="40">
        <f>IF(J206="Ya/Tidak",IF(K206="Ya",1,IF(K206="Tidak",0,"Blm Diisi")),IF(J206="A/B/C",IF(K206="A",1,IF(K206="B",0.5,IF(K206="C",0,"Blm Diisi"))),IF(J206="A/B/C/D",IF(K206="A",1,IF(K206="B",0.67,IF(K206="C",0.33,IF(K206="D",0,"Blm Diisi")))),IF(J206="A/B/C/D/E",IF(K206="A",1,IF(K206="B",0.75,IF(K206="C",0.5,IF(K206="D",0.25,IF(K206="E",0,"Blm Diisi"))))),IF(J206="%",IF(K206="","Blm Diisi",K206),IF(J206="Jumlah",IF(K206="","Blm Diisi",""),IF(J206="Rupiah",IF(K206="","Blm Diisi",""),IF(J206="","","-"))))))))</f>
        <v>1</v>
      </c>
      <c r="M206" s="40"/>
      <c r="N206" s="1"/>
      <c r="O206" s="1"/>
      <c r="P206" s="1"/>
      <c r="Q206" s="1"/>
      <c r="R206" s="1"/>
      <c r="S206" s="1"/>
    </row>
    <row r="207" spans="1:19" ht="15.75" x14ac:dyDescent="0.25">
      <c r="A207" s="1">
        <v>233</v>
      </c>
      <c r="B207" s="69"/>
      <c r="C207" s="69"/>
      <c r="D207" s="79">
        <v>7</v>
      </c>
      <c r="E207" s="28" t="s">
        <v>179</v>
      </c>
      <c r="F207" s="21"/>
      <c r="G207" s="22"/>
      <c r="H207" s="29">
        <f>SUM(H208,H214,H221)</f>
        <v>1.9500000000000002</v>
      </c>
      <c r="I207" s="30"/>
      <c r="J207" s="29"/>
      <c r="K207" s="29"/>
      <c r="L207" s="29">
        <f>SUM(L208,L214,L221)</f>
        <v>1.9500000000000002</v>
      </c>
      <c r="M207" s="29">
        <f>L207/H207</f>
        <v>1</v>
      </c>
      <c r="N207" s="1"/>
      <c r="O207" s="1"/>
      <c r="P207" s="1"/>
      <c r="Q207" s="1"/>
      <c r="R207" s="1"/>
      <c r="S207" s="1"/>
    </row>
    <row r="208" spans="1:19" x14ac:dyDescent="0.25">
      <c r="A208" s="1">
        <v>234</v>
      </c>
      <c r="B208" s="48"/>
      <c r="C208" s="33"/>
      <c r="D208" s="33"/>
      <c r="E208" s="33" t="s">
        <v>12</v>
      </c>
      <c r="F208" s="34" t="s">
        <v>351</v>
      </c>
      <c r="G208" s="22"/>
      <c r="H208" s="35">
        <v>0.75</v>
      </c>
      <c r="I208" s="36"/>
      <c r="J208" s="35"/>
      <c r="K208" s="35"/>
      <c r="L208" s="35">
        <f>AVERAGE(L209)*H208</f>
        <v>0.75</v>
      </c>
      <c r="M208" s="35">
        <f>L208/H208</f>
        <v>1</v>
      </c>
      <c r="N208" s="1"/>
      <c r="O208" s="1"/>
      <c r="P208" s="1"/>
      <c r="Q208" s="1"/>
      <c r="R208" s="1"/>
      <c r="S208" s="1"/>
    </row>
    <row r="209" spans="1:19" ht="135" hidden="1" x14ac:dyDescent="0.25">
      <c r="A209" s="1">
        <v>235</v>
      </c>
      <c r="B209" s="49"/>
      <c r="C209" s="37"/>
      <c r="D209" s="37"/>
      <c r="E209" s="37"/>
      <c r="F209" s="66" t="s">
        <v>53</v>
      </c>
      <c r="G209" s="65" t="s">
        <v>352</v>
      </c>
      <c r="H209" s="40"/>
      <c r="I209" s="41" t="s">
        <v>353</v>
      </c>
      <c r="J209" s="40" t="s">
        <v>276</v>
      </c>
      <c r="K209" s="88">
        <f>IF(OR(K210="",K213=""),"Blm Diisi",IF(AND(K210=0,K213=0),0,IF(K213/K210&gt;1,1,K213/K210)))</f>
        <v>1</v>
      </c>
      <c r="L209" s="40">
        <f t="shared" ref="L209:L213" si="33">IF(J209="Ya/Tidak",IF(K209="Ya",1,IF(K209="Tidak",0,"Blm Diisi")),IF(J209="A/B/C",IF(K209="A",1,IF(K209="B",0.5,IF(K209="C",0,"Blm Diisi"))),IF(J209="A/B/C/D",IF(K209="A",1,IF(K209="B",0.67,IF(K209="C",0.33,IF(K209="D",0,"Blm Diisi")))),IF(J209="A/B/C/D/E",IF(K209="A",1,IF(K209="B",0.75,IF(K209="C",0.5,IF(K209="D",0.25,IF(K209="E",0,"Blm Diisi"))))),IF(J209="%",IF(K209="","Blm Diisi",K209),IF(J209="Jumlah",IF(K209="","Blm Diisi",""),IF(J209="Rupiah",IF(K209="","Blm Diisi",""),IF(J209="","","-"))))))))</f>
        <v>1</v>
      </c>
      <c r="M209" s="40"/>
      <c r="N209" s="1"/>
      <c r="O209" s="1"/>
      <c r="P209" s="1"/>
      <c r="Q209" s="1"/>
      <c r="R209" s="1"/>
      <c r="S209" s="1"/>
    </row>
    <row r="210" spans="1:19" hidden="1" x14ac:dyDescent="0.25">
      <c r="A210" s="1">
        <v>236</v>
      </c>
      <c r="B210" s="49"/>
      <c r="C210" s="37"/>
      <c r="D210" s="37"/>
      <c r="E210" s="37"/>
      <c r="F210" s="91" t="s">
        <v>53</v>
      </c>
      <c r="G210" s="65" t="s">
        <v>354</v>
      </c>
      <c r="H210" s="40"/>
      <c r="I210" s="41"/>
      <c r="J210" s="40" t="s">
        <v>278</v>
      </c>
      <c r="K210" s="92">
        <f>IF(OR(K211="",K212=""),"Blm Diisi",K211+K212)</f>
        <v>32</v>
      </c>
      <c r="L210" s="40" t="str">
        <f t="shared" si="33"/>
        <v/>
      </c>
      <c r="M210" s="40"/>
      <c r="N210" s="1"/>
      <c r="O210" s="1"/>
      <c r="P210" s="1"/>
      <c r="Q210" s="1"/>
      <c r="R210" s="1"/>
      <c r="S210" s="1"/>
    </row>
    <row r="211" spans="1:19" hidden="1" x14ac:dyDescent="0.25">
      <c r="A211" s="1">
        <v>237</v>
      </c>
      <c r="B211" s="49"/>
      <c r="C211" s="37"/>
      <c r="D211" s="37"/>
      <c r="E211" s="37"/>
      <c r="F211" s="37"/>
      <c r="G211" s="83" t="s">
        <v>355</v>
      </c>
      <c r="H211" s="40"/>
      <c r="I211" s="41"/>
      <c r="J211" s="40" t="s">
        <v>278</v>
      </c>
      <c r="K211" s="47">
        <v>6</v>
      </c>
      <c r="L211" s="40" t="str">
        <f t="shared" si="33"/>
        <v/>
      </c>
      <c r="M211" s="40"/>
      <c r="N211" s="1"/>
      <c r="O211" s="1"/>
      <c r="P211" s="1"/>
      <c r="Q211" s="1"/>
      <c r="R211" s="1"/>
      <c r="S211" s="1"/>
    </row>
    <row r="212" spans="1:19" hidden="1" x14ac:dyDescent="0.25">
      <c r="A212" s="1">
        <v>238</v>
      </c>
      <c r="B212" s="49"/>
      <c r="C212" s="37"/>
      <c r="D212" s="37"/>
      <c r="E212" s="37"/>
      <c r="F212" s="91"/>
      <c r="G212" s="83" t="s">
        <v>356</v>
      </c>
      <c r="H212" s="40"/>
      <c r="I212" s="41"/>
      <c r="J212" s="40" t="s">
        <v>278</v>
      </c>
      <c r="K212" s="47">
        <v>26</v>
      </c>
      <c r="L212" s="40" t="str">
        <f t="shared" si="33"/>
        <v/>
      </c>
      <c r="M212" s="40"/>
      <c r="N212" s="1"/>
      <c r="O212" s="1"/>
      <c r="P212" s="1"/>
      <c r="Q212" s="1"/>
      <c r="R212" s="1"/>
      <c r="S212" s="1"/>
    </row>
    <row r="213" spans="1:19" hidden="1" x14ac:dyDescent="0.25">
      <c r="A213" s="1">
        <v>239</v>
      </c>
      <c r="B213" s="49"/>
      <c r="C213" s="37"/>
      <c r="D213" s="37"/>
      <c r="E213" s="37"/>
      <c r="F213" s="93" t="s">
        <v>53</v>
      </c>
      <c r="G213" s="65" t="s">
        <v>357</v>
      </c>
      <c r="H213" s="40"/>
      <c r="I213" s="41"/>
      <c r="J213" s="40" t="s">
        <v>278</v>
      </c>
      <c r="K213" s="47">
        <v>32</v>
      </c>
      <c r="L213" s="40" t="str">
        <f t="shared" si="33"/>
        <v/>
      </c>
      <c r="M213" s="40"/>
      <c r="N213" s="1"/>
      <c r="O213" s="1"/>
      <c r="P213" s="1"/>
      <c r="Q213" s="1"/>
      <c r="R213" s="1"/>
      <c r="S213" s="1"/>
    </row>
    <row r="214" spans="1:19" x14ac:dyDescent="0.25">
      <c r="A214" s="1">
        <v>240</v>
      </c>
      <c r="B214" s="48"/>
      <c r="C214" s="33"/>
      <c r="D214" s="33"/>
      <c r="E214" s="33" t="s">
        <v>26</v>
      </c>
      <c r="F214" s="34" t="s">
        <v>358</v>
      </c>
      <c r="G214" s="22"/>
      <c r="H214" s="35">
        <v>0.6</v>
      </c>
      <c r="I214" s="36"/>
      <c r="J214" s="35"/>
      <c r="K214" s="35"/>
      <c r="L214" s="35">
        <f>AVERAGE(L215)*H214</f>
        <v>0.6</v>
      </c>
      <c r="M214" s="35">
        <f>L214/H214</f>
        <v>1</v>
      </c>
      <c r="N214" s="1"/>
      <c r="O214" s="1"/>
      <c r="P214" s="1"/>
      <c r="Q214" s="1"/>
      <c r="R214" s="1"/>
      <c r="S214" s="1"/>
    </row>
    <row r="215" spans="1:19" ht="75" hidden="1" x14ac:dyDescent="0.25">
      <c r="A215" s="1">
        <v>241</v>
      </c>
      <c r="B215" s="49"/>
      <c r="C215" s="37"/>
      <c r="D215" s="37"/>
      <c r="E215" s="37"/>
      <c r="F215" s="66" t="s">
        <v>53</v>
      </c>
      <c r="G215" s="65" t="s">
        <v>359</v>
      </c>
      <c r="H215" s="40"/>
      <c r="I215" s="41" t="s">
        <v>360</v>
      </c>
      <c r="J215" s="40" t="s">
        <v>276</v>
      </c>
      <c r="K215" s="80">
        <f>IF(OR(K216="",K220=""),"Blm Diisi",IF(AND(K216=0,K220=0),0,IF(K220/K216&gt;1,1,K220/K216)))</f>
        <v>1</v>
      </c>
      <c r="L215" s="40">
        <f>IF(J215="Ya/Tidak",IF(K215="Ya",1,IF(K215="Tidak",0,"Blm Diisi")),IF(J215="A/B/C",IF(K215="A",1,IF(K215="B",0.5,IF(K215="C",0,"Blm Diisi"))),IF(J215="A/B/C/D",IF(K215="A",1,IF(K215="B",0.67,IF(K215="C",0.33,IF(K215="D",0,"Blm Diisi")))),IF(J215="A/B/C/D/E",IF(K215="A",1,IF(K215="B",0.75,IF(K215="C",0.5,IF(K215="D",0.25,IF(K215="E",0,"Blm Diisi"))))),IF(J215="%",IF(K215="","Blm Diisi",K215),IF(J215="Jumlah",IF(K215="","Blm Diisi",""),IF(J215="Rupiah",IF(K215="","Blm Diisi",""),IF(J215="","","-"))))))))</f>
        <v>1</v>
      </c>
      <c r="M215" s="40"/>
      <c r="N215" s="1"/>
      <c r="O215" s="1"/>
      <c r="P215" s="1"/>
      <c r="Q215" s="1"/>
      <c r="R215" s="1"/>
      <c r="S215" s="1"/>
    </row>
    <row r="216" spans="1:19" ht="30" hidden="1" x14ac:dyDescent="0.25">
      <c r="A216" s="1">
        <v>242</v>
      </c>
      <c r="B216" s="49"/>
      <c r="C216" s="37"/>
      <c r="D216" s="37"/>
      <c r="E216" s="37"/>
      <c r="F216" s="91" t="s">
        <v>53</v>
      </c>
      <c r="G216" s="65" t="s">
        <v>361</v>
      </c>
      <c r="H216" s="40"/>
      <c r="I216" s="41"/>
      <c r="J216" s="40" t="s">
        <v>278</v>
      </c>
      <c r="K216" s="40">
        <f>IF(OR(K217="",K218="",K219=""),"Blm Diisi",K217+K218+K219)</f>
        <v>11</v>
      </c>
      <c r="L216" s="40" t="str">
        <f>IF(J216="Ya/Tidak",IF(K217="Ya",1,IF(K217="Tidak",0,"Blm Diisi")),IF(J216="A/B/C",IF(K217="A",1,IF(K217="B",0.5,IF(K217="C",0,"Blm Diisi"))),IF(J216="A/B/C/D",IF(K217="A",1,IF(K217="B",0.67,IF(K217="C",0.33,IF(K217="D",0,"Blm Diisi")))),IF(J216="A/B/C/D/E",IF(K217="A",1,IF(K217="B",0.75,IF(K217="C",0.5,IF(K217="D",0.25,IF(K217="E",0,"Blm Diisi"))))),IF(J216="%",IF(K217="","Blm Diisi",K217),IF(J216="Jumlah",IF(K217="","Blm Diisi",""),IF(J216="Rupiah",IF(K217="","Blm Diisi",""),IF(J216="","","-"))))))))</f>
        <v/>
      </c>
      <c r="M216" s="40"/>
      <c r="N216" s="1"/>
      <c r="O216" s="1"/>
      <c r="P216" s="1"/>
      <c r="Q216" s="1"/>
      <c r="R216" s="1"/>
      <c r="S216" s="1"/>
    </row>
    <row r="217" spans="1:19" hidden="1" x14ac:dyDescent="0.25">
      <c r="A217" s="1">
        <v>243</v>
      </c>
      <c r="B217" s="49"/>
      <c r="C217" s="37"/>
      <c r="D217" s="37"/>
      <c r="E217" s="37"/>
      <c r="F217" s="37"/>
      <c r="G217" s="83" t="s">
        <v>362</v>
      </c>
      <c r="H217" s="40"/>
      <c r="I217" s="41"/>
      <c r="J217" s="40" t="s">
        <v>278</v>
      </c>
      <c r="K217" s="47">
        <v>0</v>
      </c>
      <c r="L217" s="40" t="str">
        <f t="shared" ref="L217:L220" si="34">IF(J217="Ya/Tidak",IF(K217="Ya",1,IF(K217="Tidak",0,"Blm Diisi")),IF(J217="A/B/C",IF(K217="A",1,IF(K217="B",0.5,IF(K217="C",0,"Blm Diisi"))),IF(J217="A/B/C/D",IF(K217="A",1,IF(K217="B",0.67,IF(K217="C",0.33,IF(K217="D",0,"Blm Diisi")))),IF(J217="A/B/C/D/E",IF(K217="A",1,IF(K217="B",0.75,IF(K217="C",0.5,IF(K217="D",0.25,IF(K217="E",0,"Blm Diisi"))))),IF(J217="%",IF(K217="","Blm Diisi",K217),IF(J217="Jumlah",IF(K217="","Blm Diisi",""),IF(J217="Rupiah",IF(K217="","Blm Diisi",""),IF(J217="","","-"))))))))</f>
        <v/>
      </c>
      <c r="M217" s="40"/>
      <c r="N217" s="1"/>
      <c r="O217" s="1"/>
      <c r="P217" s="1"/>
      <c r="Q217" s="1"/>
      <c r="R217" s="1"/>
      <c r="S217" s="1"/>
    </row>
    <row r="218" spans="1:19" hidden="1" x14ac:dyDescent="0.25">
      <c r="A218" s="1">
        <v>244</v>
      </c>
      <c r="B218" s="49"/>
      <c r="C218" s="37"/>
      <c r="D218" s="37"/>
      <c r="E218" s="37"/>
      <c r="F218" s="37"/>
      <c r="G218" s="83" t="s">
        <v>363</v>
      </c>
      <c r="H218" s="40"/>
      <c r="I218" s="41"/>
      <c r="J218" s="40" t="s">
        <v>278</v>
      </c>
      <c r="K218" s="47">
        <v>0</v>
      </c>
      <c r="L218" s="40" t="str">
        <f t="shared" si="34"/>
        <v/>
      </c>
      <c r="M218" s="40"/>
      <c r="N218" s="1"/>
      <c r="O218" s="1"/>
      <c r="P218" s="1"/>
      <c r="Q218" s="1"/>
      <c r="R218" s="1"/>
      <c r="S218" s="1"/>
    </row>
    <row r="219" spans="1:19" hidden="1" x14ac:dyDescent="0.25">
      <c r="A219" s="1">
        <v>245</v>
      </c>
      <c r="B219" s="49"/>
      <c r="C219" s="37"/>
      <c r="D219" s="37"/>
      <c r="E219" s="37"/>
      <c r="F219" s="91"/>
      <c r="G219" s="83" t="s">
        <v>364</v>
      </c>
      <c r="H219" s="40"/>
      <c r="I219" s="41"/>
      <c r="J219" s="40" t="s">
        <v>278</v>
      </c>
      <c r="K219" s="47">
        <v>11</v>
      </c>
      <c r="L219" s="40" t="str">
        <f t="shared" si="34"/>
        <v/>
      </c>
      <c r="M219" s="40"/>
      <c r="N219" s="1"/>
      <c r="O219" s="1"/>
      <c r="P219" s="1"/>
      <c r="Q219" s="1"/>
      <c r="R219" s="1"/>
      <c r="S219" s="1"/>
    </row>
    <row r="220" spans="1:19" hidden="1" x14ac:dyDescent="0.25">
      <c r="A220" s="1">
        <v>246</v>
      </c>
      <c r="B220" s="49"/>
      <c r="C220" s="37"/>
      <c r="D220" s="37"/>
      <c r="E220" s="37"/>
      <c r="F220" s="93" t="s">
        <v>53</v>
      </c>
      <c r="G220" s="65" t="s">
        <v>357</v>
      </c>
      <c r="H220" s="40"/>
      <c r="I220" s="41"/>
      <c r="J220" s="40" t="s">
        <v>278</v>
      </c>
      <c r="K220" s="94">
        <v>11</v>
      </c>
      <c r="L220" s="40" t="str">
        <f t="shared" si="34"/>
        <v/>
      </c>
      <c r="M220" s="40"/>
      <c r="N220" s="1"/>
      <c r="O220" s="1"/>
      <c r="P220" s="1"/>
      <c r="Q220" s="1"/>
      <c r="R220" s="1"/>
      <c r="S220" s="1"/>
    </row>
    <row r="221" spans="1:19" ht="30" x14ac:dyDescent="0.25">
      <c r="A221" s="1">
        <v>247</v>
      </c>
      <c r="B221" s="48"/>
      <c r="C221" s="33"/>
      <c r="D221" s="33"/>
      <c r="E221" s="33" t="s">
        <v>35</v>
      </c>
      <c r="F221" s="34" t="s">
        <v>365</v>
      </c>
      <c r="G221" s="22"/>
      <c r="H221" s="35">
        <v>0.6</v>
      </c>
      <c r="I221" s="36"/>
      <c r="J221" s="35"/>
      <c r="K221" s="35"/>
      <c r="L221" s="35">
        <f>AVERAGE(L222)*H221</f>
        <v>0.6</v>
      </c>
      <c r="M221" s="35">
        <f>L221/H221</f>
        <v>1</v>
      </c>
      <c r="N221" s="1"/>
      <c r="O221" s="1"/>
      <c r="P221" s="1"/>
      <c r="Q221" s="1"/>
      <c r="R221" s="1"/>
      <c r="S221" s="1"/>
    </row>
    <row r="222" spans="1:19" ht="30" hidden="1" x14ac:dyDescent="0.25">
      <c r="A222" s="1">
        <v>248</v>
      </c>
      <c r="B222" s="49"/>
      <c r="C222" s="37"/>
      <c r="D222" s="37"/>
      <c r="E222" s="37"/>
      <c r="F222" s="82" t="s">
        <v>53</v>
      </c>
      <c r="G222" s="39" t="s">
        <v>366</v>
      </c>
      <c r="H222" s="40"/>
      <c r="I222" s="41" t="s">
        <v>367</v>
      </c>
      <c r="J222" s="40" t="s">
        <v>276</v>
      </c>
      <c r="K222" s="95">
        <f>IF(OR(K223="",K224="",K225=""),"Blm Diisi",IF(AND(K223=0,K225=0),1,IF(K225/K223&gt;1,1,K225/K223)))</f>
        <v>1</v>
      </c>
      <c r="L222" s="40">
        <f t="shared" ref="L222:L225" si="35">IF(J222="Ya/Tidak",IF(K222="Ya",1,IF(K222="Tidak",0,"Blm Diisi")),IF(J222="A/B/C",IF(K222="A",1,IF(K222="B",0.5,IF(K222="C",0,"Blm Diisi"))),IF(J222="A/B/C/D",IF(K222="A",1,IF(K222="B",0.67,IF(K222="C",0.33,IF(K222="D",0,"Blm Diisi")))),IF(J222="A/B/C/D/E",IF(K222="A",1,IF(K222="B",0.75,IF(K222="C",0.5,IF(K222="D",0.25,IF(K222="E",0,"Blm Diisi"))))),IF(J222="%",IF(K222="","Blm Diisi",K222),IF(J222="Jumlah",IF(K222="","Blm Diisi",""),IF(J222="Rupiah",IF(K222="","Blm Diisi",""),IF(J222="","","-"))))))))</f>
        <v>1</v>
      </c>
      <c r="M222" s="40"/>
      <c r="N222" s="1"/>
      <c r="O222" s="1"/>
      <c r="P222" s="1"/>
      <c r="Q222" s="1"/>
      <c r="R222" s="1"/>
      <c r="S222" s="1"/>
    </row>
    <row r="223" spans="1:19" ht="30" hidden="1" x14ac:dyDescent="0.25">
      <c r="A223" s="1">
        <v>249</v>
      </c>
      <c r="B223" s="49"/>
      <c r="C223" s="37"/>
      <c r="D223" s="37"/>
      <c r="E223" s="37"/>
      <c r="F223" s="38"/>
      <c r="G223" s="81" t="s">
        <v>368</v>
      </c>
      <c r="H223" s="40" t="s">
        <v>224</v>
      </c>
      <c r="I223" s="41" t="s">
        <v>224</v>
      </c>
      <c r="J223" s="40" t="s">
        <v>278</v>
      </c>
      <c r="K223" s="94">
        <v>1</v>
      </c>
      <c r="L223" s="40" t="str">
        <f t="shared" si="35"/>
        <v/>
      </c>
      <c r="M223" s="40"/>
      <c r="N223" s="1"/>
      <c r="O223" s="1"/>
      <c r="P223" s="1"/>
      <c r="Q223" s="1"/>
      <c r="R223" s="1"/>
      <c r="S223" s="1"/>
    </row>
    <row r="224" spans="1:19" ht="30" hidden="1" x14ac:dyDescent="0.25">
      <c r="A224" s="1">
        <v>250</v>
      </c>
      <c r="B224" s="49"/>
      <c r="C224" s="37"/>
      <c r="D224" s="37"/>
      <c r="E224" s="37"/>
      <c r="F224" s="38"/>
      <c r="G224" s="81" t="s">
        <v>369</v>
      </c>
      <c r="H224" s="40" t="s">
        <v>224</v>
      </c>
      <c r="I224" s="41" t="s">
        <v>224</v>
      </c>
      <c r="J224" s="40" t="s">
        <v>278</v>
      </c>
      <c r="K224" s="94">
        <v>1</v>
      </c>
      <c r="L224" s="40" t="str">
        <f t="shared" si="35"/>
        <v/>
      </c>
      <c r="M224" s="40"/>
      <c r="N224" s="1"/>
      <c r="O224" s="1"/>
      <c r="P224" s="1"/>
      <c r="Q224" s="1"/>
      <c r="R224" s="1"/>
      <c r="S224" s="1"/>
    </row>
    <row r="225" spans="1:19" ht="30" hidden="1" x14ac:dyDescent="0.25">
      <c r="A225" s="1">
        <v>251</v>
      </c>
      <c r="B225" s="49"/>
      <c r="C225" s="37"/>
      <c r="D225" s="37"/>
      <c r="E225" s="37"/>
      <c r="F225" s="38"/>
      <c r="G225" s="81" t="s">
        <v>370</v>
      </c>
      <c r="H225" s="40" t="s">
        <v>224</v>
      </c>
      <c r="I225" s="41" t="s">
        <v>224</v>
      </c>
      <c r="J225" s="40" t="s">
        <v>278</v>
      </c>
      <c r="K225" s="47">
        <v>1</v>
      </c>
      <c r="L225" s="40" t="str">
        <f t="shared" si="35"/>
        <v/>
      </c>
      <c r="M225" s="40"/>
      <c r="N225" s="1"/>
      <c r="O225" s="1"/>
      <c r="P225" s="1"/>
      <c r="Q225" s="1"/>
      <c r="R225" s="1"/>
      <c r="S225" s="1"/>
    </row>
    <row r="226" spans="1:19" ht="15.75" x14ac:dyDescent="0.25">
      <c r="A226" s="1">
        <v>252</v>
      </c>
      <c r="B226" s="69"/>
      <c r="C226" s="69"/>
      <c r="D226" s="79">
        <v>8</v>
      </c>
      <c r="E226" s="28" t="s">
        <v>229</v>
      </c>
      <c r="F226" s="21"/>
      <c r="G226" s="22"/>
      <c r="H226" s="29">
        <f>SUM(H227,H232)</f>
        <v>3.75</v>
      </c>
      <c r="I226" s="30"/>
      <c r="J226" s="29"/>
      <c r="K226" s="29"/>
      <c r="L226" s="29">
        <f>SUM(L227,L232)</f>
        <v>3.75</v>
      </c>
      <c r="M226" s="29">
        <f>L226/H226</f>
        <v>1</v>
      </c>
      <c r="N226" s="1"/>
      <c r="O226" s="1"/>
      <c r="P226" s="1"/>
      <c r="Q226" s="1"/>
      <c r="R226" s="1"/>
      <c r="S226" s="1"/>
    </row>
    <row r="227" spans="1:19" x14ac:dyDescent="0.25">
      <c r="A227" s="1">
        <v>253</v>
      </c>
      <c r="B227" s="48"/>
      <c r="C227" s="33"/>
      <c r="D227" s="33"/>
      <c r="E227" s="33" t="s">
        <v>12</v>
      </c>
      <c r="F227" s="34" t="s">
        <v>371</v>
      </c>
      <c r="G227" s="22"/>
      <c r="H227" s="35">
        <v>2.5</v>
      </c>
      <c r="I227" s="36"/>
      <c r="J227" s="35"/>
      <c r="K227" s="35"/>
      <c r="L227" s="35">
        <f>AVERAGE(L228:L229)*H227</f>
        <v>2.5</v>
      </c>
      <c r="M227" s="35">
        <f>L227/H227</f>
        <v>1</v>
      </c>
      <c r="N227" s="1"/>
      <c r="O227" s="1"/>
      <c r="P227" s="1"/>
      <c r="Q227" s="1"/>
      <c r="R227" s="1"/>
      <c r="S227" s="1"/>
    </row>
    <row r="228" spans="1:19" ht="180" hidden="1" x14ac:dyDescent="0.25">
      <c r="A228" s="1">
        <v>254</v>
      </c>
      <c r="B228" s="49"/>
      <c r="C228" s="37"/>
      <c r="D228" s="37"/>
      <c r="E228" s="37"/>
      <c r="F228" s="37" t="s">
        <v>14</v>
      </c>
      <c r="G228" s="65" t="s">
        <v>372</v>
      </c>
      <c r="H228" s="40"/>
      <c r="I228" s="41" t="s">
        <v>373</v>
      </c>
      <c r="J228" s="40" t="s">
        <v>22</v>
      </c>
      <c r="K228" s="42" t="s">
        <v>18</v>
      </c>
      <c r="L228" s="40">
        <f t="shared" ref="L228:L231" si="36">IF(J228="Ya/Tidak",IF(K228="Ya",1,IF(K228="Tidak",0,"Blm Diisi")),IF(J228="A/B/C",IF(K228="A",1,IF(K228="B",0.5,IF(K228="C",0,"Blm Diisi"))),IF(J228="A/B/C/D",IF(K228="A",1,IF(K228="B",0.67,IF(K228="C",0.33,IF(K228="D",0,"Blm Diisi")))),IF(J228="A/B/C/D/E",IF(K228="A",1,IF(K228="B",0.75,IF(K228="C",0.5,IF(K228="D",0.25,IF(K228="E",0,"Blm Diisi"))))),IF(J228="%",IF(K228="","Blm Diisi",K228),IF(J228="Jumlah",IF(K228="","Blm Diisi",""),IF(J228="Rupiah",IF(K228="","Blm Diisi",""),IF(J228="","","-"))))))))</f>
        <v>1</v>
      </c>
      <c r="M228" s="40"/>
      <c r="N228" s="1"/>
      <c r="O228" s="1"/>
      <c r="P228" s="1"/>
      <c r="Q228" s="1"/>
      <c r="R228" s="1"/>
      <c r="S228" s="1"/>
    </row>
    <row r="229" spans="1:19" ht="75" hidden="1" x14ac:dyDescent="0.25">
      <c r="A229" s="1">
        <v>255</v>
      </c>
      <c r="B229" s="49"/>
      <c r="C229" s="37"/>
      <c r="D229" s="37"/>
      <c r="E229" s="37"/>
      <c r="F229" s="37" t="s">
        <v>19</v>
      </c>
      <c r="G229" s="65" t="s">
        <v>374</v>
      </c>
      <c r="H229" s="40"/>
      <c r="I229" s="41" t="s">
        <v>375</v>
      </c>
      <c r="J229" s="40" t="s">
        <v>276</v>
      </c>
      <c r="K229" s="80">
        <f>IF(OR(K230="",K231=""),"Blm Diisi",IF(K230=0,0,IF(K231/K230&gt;1,1,K231/K230)))</f>
        <v>1</v>
      </c>
      <c r="L229" s="40">
        <f t="shared" si="36"/>
        <v>1</v>
      </c>
      <c r="M229" s="40"/>
      <c r="N229" s="1"/>
      <c r="O229" s="1"/>
      <c r="P229" s="1"/>
      <c r="Q229" s="1"/>
      <c r="R229" s="1"/>
      <c r="S229" s="1"/>
    </row>
    <row r="230" spans="1:19" ht="30" hidden="1" x14ac:dyDescent="0.25">
      <c r="A230" s="1">
        <v>256</v>
      </c>
      <c r="B230" s="49"/>
      <c r="C230" s="37"/>
      <c r="D230" s="37"/>
      <c r="E230" s="37"/>
      <c r="F230" s="37"/>
      <c r="G230" s="83" t="s">
        <v>376</v>
      </c>
      <c r="H230" s="40"/>
      <c r="I230" s="41"/>
      <c r="J230" s="40" t="s">
        <v>278</v>
      </c>
      <c r="K230" s="94">
        <v>2</v>
      </c>
      <c r="L230" s="40" t="str">
        <f t="shared" si="36"/>
        <v/>
      </c>
      <c r="M230" s="40"/>
      <c r="N230" s="1"/>
      <c r="O230" s="1"/>
      <c r="P230" s="1"/>
      <c r="Q230" s="1"/>
      <c r="R230" s="1"/>
      <c r="S230" s="1"/>
    </row>
    <row r="231" spans="1:19" ht="30" hidden="1" x14ac:dyDescent="0.25">
      <c r="A231" s="1">
        <v>257</v>
      </c>
      <c r="B231" s="49"/>
      <c r="C231" s="37"/>
      <c r="D231" s="37"/>
      <c r="E231" s="37"/>
      <c r="F231" s="37"/>
      <c r="G231" s="83" t="s">
        <v>377</v>
      </c>
      <c r="H231" s="40"/>
      <c r="I231" s="41"/>
      <c r="J231" s="40" t="s">
        <v>278</v>
      </c>
      <c r="K231" s="94">
        <v>2</v>
      </c>
      <c r="L231" s="40" t="str">
        <f t="shared" si="36"/>
        <v/>
      </c>
      <c r="M231" s="40"/>
      <c r="N231" s="1"/>
      <c r="O231" s="1"/>
      <c r="P231" s="1"/>
      <c r="Q231" s="1"/>
      <c r="R231" s="1"/>
      <c r="S231" s="1"/>
    </row>
    <row r="232" spans="1:19" x14ac:dyDescent="0.25">
      <c r="A232" s="1">
        <v>258</v>
      </c>
      <c r="B232" s="48"/>
      <c r="C232" s="33"/>
      <c r="D232" s="33"/>
      <c r="E232" s="33" t="s">
        <v>26</v>
      </c>
      <c r="F232" s="34" t="s">
        <v>378</v>
      </c>
      <c r="G232" s="22"/>
      <c r="H232" s="35">
        <v>1.25</v>
      </c>
      <c r="I232" s="36"/>
      <c r="J232" s="35"/>
      <c r="K232" s="35"/>
      <c r="L232" s="35">
        <f>AVERAGE(L233)*H232</f>
        <v>1.25</v>
      </c>
      <c r="M232" s="35">
        <f>L232/H232</f>
        <v>1</v>
      </c>
      <c r="N232" s="1"/>
      <c r="O232" s="1"/>
      <c r="P232" s="1"/>
      <c r="Q232" s="1"/>
      <c r="R232" s="1"/>
      <c r="S232" s="1"/>
    </row>
    <row r="233" spans="1:19" ht="120" hidden="1" x14ac:dyDescent="0.25">
      <c r="A233" s="1">
        <v>259</v>
      </c>
      <c r="B233" s="49"/>
      <c r="C233" s="37"/>
      <c r="D233" s="37"/>
      <c r="E233" s="37"/>
      <c r="F233" s="66" t="s">
        <v>53</v>
      </c>
      <c r="G233" s="65" t="s">
        <v>379</v>
      </c>
      <c r="H233" s="40"/>
      <c r="I233" s="41" t="s">
        <v>380</v>
      </c>
      <c r="J233" s="40" t="s">
        <v>22</v>
      </c>
      <c r="K233" s="42" t="s">
        <v>18</v>
      </c>
      <c r="L233" s="40">
        <f>IF(J233="Ya/Tidak",IF(K233="Ya",1,IF(K233="Tidak",0,"Blm Diisi")),IF(J233="A/B/C",IF(K233="A",1,IF(K233="B",0.5,IF(K233="C",0,"Blm Diisi"))),IF(J233="A/B/C/D",IF(K233="A",1,IF(K233="B",0.67,IF(K233="C",0.33,IF(K233="D",0,"Blm Diisi")))),IF(J233="A/B/C/D/E",IF(K233="A",1,IF(K233="B",0.75,IF(K233="C",0.5,IF(K233="D",0.25,IF(K233="E",0,"Blm Diisi"))))),IF(J233="%",IF(K233="","Blm Diisi",K233),IF(J233="Jumlah",IF(K233="","Blm Diisi",""),IF(J233="Rupiah",IF(K233="","Blm Diisi",""),IF(J233="","","-"))))))))</f>
        <v>1</v>
      </c>
      <c r="M233" s="40"/>
      <c r="N233" s="1"/>
      <c r="O233" s="1"/>
      <c r="P233" s="1"/>
      <c r="Q233" s="1"/>
      <c r="R233" s="1"/>
      <c r="S233" s="1"/>
    </row>
    <row r="234" spans="1:19" x14ac:dyDescent="0.25">
      <c r="A234" s="1"/>
      <c r="B234" s="1"/>
      <c r="C234" s="1"/>
      <c r="D234" s="1"/>
      <c r="E234" s="1"/>
      <c r="F234" s="1"/>
      <c r="G234" s="1"/>
      <c r="H234" s="96"/>
      <c r="I234" s="97"/>
      <c r="J234" s="96"/>
      <c r="K234" s="96"/>
      <c r="L234" s="96"/>
      <c r="M234" s="96"/>
      <c r="N234" s="1"/>
      <c r="O234" s="1"/>
      <c r="P234" s="1"/>
      <c r="Q234" s="1"/>
      <c r="R234" s="1"/>
      <c r="S234" s="1"/>
    </row>
    <row r="235" spans="1:19" x14ac:dyDescent="0.25">
      <c r="A235" s="1"/>
      <c r="B235" s="1"/>
      <c r="C235" s="1"/>
      <c r="D235" s="1"/>
      <c r="E235" s="1"/>
      <c r="F235" s="1"/>
      <c r="G235" s="1"/>
      <c r="H235" s="96"/>
      <c r="I235" s="97"/>
      <c r="J235" s="96"/>
      <c r="K235" s="96"/>
      <c r="L235" s="96"/>
      <c r="M235" s="96"/>
      <c r="N235" s="1"/>
      <c r="O235" s="1"/>
      <c r="P235" s="1"/>
      <c r="Q235" s="1"/>
      <c r="R235" s="1"/>
      <c r="S235" s="1"/>
    </row>
    <row r="236" spans="1:19" x14ac:dyDescent="0.25">
      <c r="A236" s="1"/>
      <c r="B236" s="1"/>
      <c r="C236" s="1"/>
      <c r="D236" s="1"/>
      <c r="E236" s="1"/>
      <c r="F236" s="1"/>
      <c r="G236" s="1"/>
      <c r="H236" s="96"/>
      <c r="I236" s="97"/>
      <c r="J236" s="96"/>
      <c r="K236" s="96"/>
      <c r="L236" s="96"/>
      <c r="M236" s="96"/>
      <c r="N236" s="1"/>
      <c r="O236" s="1"/>
      <c r="P236" s="1"/>
      <c r="Q236" s="1"/>
      <c r="R236" s="1"/>
      <c r="S236" s="1"/>
    </row>
    <row r="237" spans="1:19" x14ac:dyDescent="0.25">
      <c r="A237" s="1"/>
      <c r="B237" s="1"/>
      <c r="C237" s="1"/>
      <c r="D237" s="1"/>
      <c r="E237" s="1"/>
      <c r="F237" s="1"/>
      <c r="G237" s="1"/>
      <c r="H237" s="96"/>
      <c r="I237" s="97"/>
      <c r="J237" s="96"/>
      <c r="K237" s="96"/>
      <c r="L237" s="96"/>
      <c r="M237" s="96"/>
      <c r="N237" s="1"/>
      <c r="O237" s="1"/>
      <c r="P237" s="1"/>
      <c r="Q237" s="1"/>
      <c r="R237" s="1"/>
      <c r="S237" s="1"/>
    </row>
    <row r="238" spans="1:19" x14ac:dyDescent="0.25">
      <c r="A238" s="1"/>
      <c r="B238" s="1"/>
      <c r="C238" s="1"/>
      <c r="D238" s="1"/>
      <c r="E238" s="1"/>
      <c r="F238" s="1"/>
      <c r="G238" s="1"/>
      <c r="H238" s="96"/>
      <c r="I238" s="97"/>
      <c r="J238" s="96"/>
      <c r="K238" s="96"/>
      <c r="L238" s="96"/>
      <c r="M238" s="96"/>
      <c r="N238" s="1"/>
      <c r="O238" s="1"/>
      <c r="P238" s="1"/>
      <c r="Q238" s="1"/>
      <c r="R238" s="1"/>
      <c r="S238" s="1"/>
    </row>
    <row r="239" spans="1:19" x14ac:dyDescent="0.25">
      <c r="A239" s="1"/>
      <c r="B239" s="1"/>
      <c r="C239" s="1"/>
      <c r="D239" s="1"/>
      <c r="E239" s="1"/>
      <c r="F239" s="1"/>
      <c r="G239" s="1"/>
      <c r="H239" s="96"/>
      <c r="I239" s="97"/>
      <c r="J239" s="96"/>
      <c r="K239" s="96"/>
      <c r="L239" s="96"/>
      <c r="M239" s="96"/>
      <c r="N239" s="1"/>
      <c r="O239" s="1"/>
      <c r="P239" s="1"/>
      <c r="Q239" s="1"/>
      <c r="R239" s="1"/>
      <c r="S239" s="1"/>
    </row>
    <row r="240" spans="1:19" x14ac:dyDescent="0.25">
      <c r="A240" s="1"/>
      <c r="B240" s="1"/>
      <c r="C240" s="1"/>
      <c r="D240" s="1"/>
      <c r="E240" s="1"/>
      <c r="F240" s="1"/>
      <c r="G240" s="1"/>
      <c r="H240" s="96"/>
      <c r="I240" s="97"/>
      <c r="J240" s="96"/>
      <c r="K240" s="96"/>
      <c r="L240" s="96"/>
      <c r="M240" s="96"/>
      <c r="N240" s="1"/>
      <c r="O240" s="1"/>
      <c r="P240" s="1"/>
      <c r="Q240" s="1"/>
      <c r="R240" s="1"/>
      <c r="S240" s="1"/>
    </row>
    <row r="241" spans="1:19" x14ac:dyDescent="0.25">
      <c r="A241" s="1"/>
      <c r="B241" s="1"/>
      <c r="C241" s="1"/>
      <c r="D241" s="1"/>
      <c r="E241" s="1"/>
      <c r="F241" s="1"/>
      <c r="G241" s="1"/>
      <c r="H241" s="96"/>
      <c r="I241" s="97"/>
      <c r="J241" s="96"/>
      <c r="K241" s="96"/>
      <c r="L241" s="96"/>
      <c r="M241" s="96"/>
      <c r="N241" s="1"/>
      <c r="O241" s="1"/>
      <c r="P241" s="1"/>
      <c r="Q241" s="1"/>
      <c r="R241" s="1"/>
      <c r="S241" s="1"/>
    </row>
    <row r="242" spans="1:19" x14ac:dyDescent="0.25">
      <c r="A242" s="1"/>
      <c r="B242" s="1"/>
      <c r="C242" s="1"/>
      <c r="D242" s="1"/>
      <c r="E242" s="1"/>
      <c r="F242" s="1"/>
      <c r="G242" s="1"/>
      <c r="H242" s="96"/>
      <c r="I242" s="97"/>
      <c r="J242" s="96"/>
      <c r="K242" s="96"/>
      <c r="L242" s="96"/>
      <c r="M242" s="96"/>
      <c r="N242" s="1"/>
      <c r="O242" s="1"/>
      <c r="P242" s="1"/>
      <c r="Q242" s="1"/>
      <c r="R242" s="1"/>
      <c r="S242" s="1"/>
    </row>
    <row r="243" spans="1:19" x14ac:dyDescent="0.25">
      <c r="A243" s="1"/>
      <c r="B243" s="1"/>
      <c r="C243" s="1"/>
      <c r="D243" s="1"/>
      <c r="E243" s="1"/>
      <c r="F243" s="1"/>
      <c r="G243" s="1"/>
      <c r="H243" s="96"/>
      <c r="I243" s="97"/>
      <c r="J243" s="96"/>
      <c r="K243" s="96"/>
      <c r="L243" s="96"/>
      <c r="M243" s="96"/>
      <c r="N243" s="1"/>
      <c r="O243" s="1"/>
      <c r="P243" s="1"/>
      <c r="Q243" s="1"/>
      <c r="R243" s="1"/>
      <c r="S243" s="1"/>
    </row>
    <row r="244" spans="1:19" x14ac:dyDescent="0.25">
      <c r="A244" s="1"/>
      <c r="B244" s="1"/>
      <c r="C244" s="1"/>
      <c r="D244" s="1"/>
      <c r="E244" s="1"/>
      <c r="F244" s="1"/>
      <c r="G244" s="1"/>
      <c r="H244" s="96"/>
      <c r="I244" s="97"/>
      <c r="J244" s="96"/>
      <c r="K244" s="96"/>
      <c r="L244" s="96"/>
      <c r="M244" s="96"/>
      <c r="N244" s="1"/>
      <c r="O244" s="1"/>
      <c r="P244" s="1"/>
      <c r="Q244" s="1"/>
      <c r="R244" s="1"/>
      <c r="S244" s="1"/>
    </row>
    <row r="245" spans="1:19" x14ac:dyDescent="0.25">
      <c r="A245" s="1"/>
      <c r="B245" s="1"/>
      <c r="C245" s="1"/>
      <c r="D245" s="1"/>
      <c r="E245" s="1"/>
      <c r="F245" s="1"/>
      <c r="G245" s="1"/>
      <c r="H245" s="96"/>
      <c r="I245" s="97"/>
      <c r="J245" s="96"/>
      <c r="K245" s="96"/>
      <c r="L245" s="96"/>
      <c r="M245" s="96"/>
      <c r="N245" s="1"/>
      <c r="O245" s="1"/>
      <c r="P245" s="1"/>
      <c r="Q245" s="1"/>
      <c r="R245" s="1"/>
      <c r="S245" s="1"/>
    </row>
    <row r="246" spans="1:19" x14ac:dyDescent="0.25">
      <c r="A246" s="1"/>
      <c r="B246" s="1"/>
      <c r="C246" s="1"/>
      <c r="D246" s="1"/>
      <c r="E246" s="1"/>
      <c r="F246" s="1"/>
      <c r="G246" s="1"/>
      <c r="H246" s="96"/>
      <c r="I246" s="97"/>
      <c r="J246" s="96"/>
      <c r="K246" s="96"/>
      <c r="L246" s="96"/>
      <c r="M246" s="96"/>
      <c r="N246" s="1"/>
      <c r="O246" s="1"/>
      <c r="P246" s="1"/>
      <c r="Q246" s="1"/>
      <c r="R246" s="1"/>
      <c r="S246" s="1"/>
    </row>
    <row r="247" spans="1:19" x14ac:dyDescent="0.25">
      <c r="A247" s="1"/>
      <c r="B247" s="1"/>
      <c r="C247" s="1"/>
      <c r="D247" s="1"/>
      <c r="E247" s="1"/>
      <c r="F247" s="1"/>
      <c r="G247" s="1"/>
      <c r="H247" s="96"/>
      <c r="I247" s="97"/>
      <c r="J247" s="96"/>
      <c r="K247" s="96"/>
      <c r="L247" s="96"/>
      <c r="M247" s="96"/>
      <c r="N247" s="1"/>
      <c r="O247" s="1"/>
      <c r="P247" s="1"/>
      <c r="Q247" s="1"/>
      <c r="R247" s="1"/>
      <c r="S247" s="1"/>
    </row>
    <row r="248" spans="1:19" x14ac:dyDescent="0.25">
      <c r="A248" s="1"/>
      <c r="B248" s="1"/>
      <c r="C248" s="1"/>
      <c r="D248" s="1"/>
      <c r="E248" s="1"/>
      <c r="F248" s="1"/>
      <c r="G248" s="1"/>
      <c r="H248" s="96"/>
      <c r="I248" s="97"/>
      <c r="J248" s="96"/>
      <c r="K248" s="96"/>
      <c r="L248" s="96"/>
      <c r="M248" s="96"/>
      <c r="N248" s="1"/>
      <c r="O248" s="1"/>
      <c r="P248" s="1"/>
      <c r="Q248" s="1"/>
      <c r="R248" s="1"/>
      <c r="S248" s="1"/>
    </row>
    <row r="249" spans="1:19" x14ac:dyDescent="0.25">
      <c r="A249" s="1"/>
      <c r="B249" s="1"/>
      <c r="C249" s="1"/>
      <c r="D249" s="1"/>
      <c r="E249" s="1"/>
      <c r="F249" s="1"/>
      <c r="G249" s="1"/>
      <c r="H249" s="96"/>
      <c r="I249" s="97"/>
      <c r="J249" s="96"/>
      <c r="K249" s="96"/>
      <c r="L249" s="96"/>
      <c r="M249" s="96"/>
      <c r="N249" s="1"/>
      <c r="O249" s="1"/>
      <c r="P249" s="1"/>
      <c r="Q249" s="1"/>
      <c r="R249" s="1"/>
      <c r="S249" s="1"/>
    </row>
    <row r="250" spans="1:19" x14ac:dyDescent="0.25">
      <c r="A250" s="1"/>
      <c r="B250" s="1"/>
      <c r="C250" s="1"/>
      <c r="D250" s="1"/>
      <c r="E250" s="1"/>
      <c r="F250" s="1"/>
      <c r="G250" s="1"/>
      <c r="H250" s="96"/>
      <c r="I250" s="97"/>
      <c r="J250" s="96"/>
      <c r="K250" s="96"/>
      <c r="L250" s="96"/>
      <c r="M250" s="96"/>
      <c r="N250" s="1"/>
      <c r="O250" s="1"/>
      <c r="P250" s="1"/>
      <c r="Q250" s="1"/>
      <c r="R250" s="1"/>
      <c r="S250" s="1"/>
    </row>
    <row r="251" spans="1:19" x14ac:dyDescent="0.25">
      <c r="A251" s="1"/>
      <c r="B251" s="1"/>
      <c r="C251" s="1"/>
      <c r="D251" s="1"/>
      <c r="E251" s="1"/>
      <c r="F251" s="1"/>
      <c r="G251" s="1"/>
      <c r="H251" s="96"/>
      <c r="I251" s="97"/>
      <c r="J251" s="96"/>
      <c r="K251" s="96"/>
      <c r="L251" s="96"/>
      <c r="M251" s="96"/>
      <c r="N251" s="1"/>
      <c r="O251" s="1"/>
      <c r="P251" s="1"/>
      <c r="Q251" s="1"/>
      <c r="R251" s="1"/>
      <c r="S251" s="1"/>
    </row>
    <row r="252" spans="1:19" x14ac:dyDescent="0.25">
      <c r="A252" s="1"/>
      <c r="B252" s="1"/>
      <c r="C252" s="1"/>
      <c r="D252" s="1"/>
      <c r="E252" s="1"/>
      <c r="F252" s="1"/>
      <c r="G252" s="1"/>
      <c r="H252" s="96"/>
      <c r="I252" s="97"/>
      <c r="J252" s="96"/>
      <c r="K252" s="96"/>
      <c r="L252" s="96"/>
      <c r="M252" s="96"/>
      <c r="N252" s="1"/>
      <c r="O252" s="1"/>
      <c r="P252" s="1"/>
      <c r="Q252" s="1"/>
      <c r="R252" s="1"/>
      <c r="S252" s="1"/>
    </row>
    <row r="253" spans="1:19" x14ac:dyDescent="0.25">
      <c r="A253" s="1"/>
      <c r="B253" s="1"/>
      <c r="C253" s="1"/>
      <c r="D253" s="1"/>
      <c r="E253" s="1"/>
      <c r="F253" s="1"/>
      <c r="G253" s="1"/>
      <c r="H253" s="96"/>
      <c r="I253" s="97"/>
      <c r="J253" s="96"/>
      <c r="K253" s="96"/>
      <c r="L253" s="96"/>
      <c r="M253" s="96"/>
      <c r="N253" s="1"/>
      <c r="O253" s="1"/>
      <c r="P253" s="1"/>
      <c r="Q253" s="1"/>
      <c r="R253" s="1"/>
      <c r="S253" s="1"/>
    </row>
    <row r="254" spans="1:19" x14ac:dyDescent="0.25">
      <c r="A254" s="1"/>
      <c r="B254" s="1"/>
      <c r="C254" s="1"/>
      <c r="D254" s="1"/>
      <c r="E254" s="1"/>
      <c r="F254" s="1"/>
      <c r="G254" s="1"/>
      <c r="H254" s="96"/>
      <c r="I254" s="97"/>
      <c r="J254" s="96"/>
      <c r="K254" s="96"/>
      <c r="L254" s="96"/>
      <c r="M254" s="96"/>
      <c r="N254" s="1"/>
      <c r="O254" s="1"/>
      <c r="P254" s="1"/>
      <c r="Q254" s="1"/>
      <c r="R254" s="1"/>
      <c r="S254" s="1"/>
    </row>
    <row r="255" spans="1:19" x14ac:dyDescent="0.25">
      <c r="A255" s="1"/>
      <c r="B255" s="1"/>
      <c r="C255" s="1"/>
      <c r="D255" s="1"/>
      <c r="E255" s="1"/>
      <c r="F255" s="1"/>
      <c r="G255" s="1"/>
      <c r="H255" s="96"/>
      <c r="I255" s="97"/>
      <c r="J255" s="96"/>
      <c r="K255" s="96"/>
      <c r="L255" s="96"/>
      <c r="M255" s="96"/>
      <c r="N255" s="1"/>
      <c r="O255" s="1"/>
      <c r="P255" s="1"/>
      <c r="Q255" s="1"/>
      <c r="R255" s="1"/>
      <c r="S255" s="1"/>
    </row>
    <row r="256" spans="1:19" x14ac:dyDescent="0.25">
      <c r="A256" s="1"/>
      <c r="B256" s="1"/>
      <c r="C256" s="1"/>
      <c r="D256" s="1"/>
      <c r="E256" s="1"/>
      <c r="F256" s="1"/>
      <c r="G256" s="1"/>
      <c r="H256" s="96"/>
      <c r="I256" s="97"/>
      <c r="J256" s="96"/>
      <c r="K256" s="96"/>
      <c r="L256" s="96"/>
      <c r="M256" s="96"/>
      <c r="N256" s="1"/>
      <c r="O256" s="1"/>
      <c r="P256" s="1"/>
      <c r="Q256" s="1"/>
      <c r="R256" s="1"/>
      <c r="S256" s="1"/>
    </row>
    <row r="257" spans="1:19" x14ac:dyDescent="0.25">
      <c r="A257" s="1"/>
      <c r="B257" s="1"/>
      <c r="C257" s="1"/>
      <c r="D257" s="1"/>
      <c r="E257" s="1"/>
      <c r="F257" s="1"/>
      <c r="G257" s="1"/>
      <c r="H257" s="96"/>
      <c r="I257" s="97"/>
      <c r="J257" s="96"/>
      <c r="K257" s="96"/>
      <c r="L257" s="96"/>
      <c r="M257" s="96"/>
      <c r="N257" s="1"/>
      <c r="O257" s="1"/>
      <c r="P257" s="1"/>
      <c r="Q257" s="1"/>
      <c r="R257" s="1"/>
      <c r="S257" s="1"/>
    </row>
    <row r="258" spans="1:19" x14ac:dyDescent="0.25">
      <c r="A258" s="1"/>
      <c r="B258" s="1"/>
      <c r="C258" s="1"/>
      <c r="D258" s="1"/>
      <c r="E258" s="1"/>
      <c r="F258" s="1"/>
      <c r="G258" s="1"/>
      <c r="H258" s="96"/>
      <c r="I258" s="97"/>
      <c r="J258" s="96"/>
      <c r="K258" s="96"/>
      <c r="L258" s="96"/>
      <c r="M258" s="96"/>
      <c r="N258" s="1"/>
      <c r="O258" s="1"/>
      <c r="P258" s="1"/>
      <c r="Q258" s="1"/>
      <c r="R258" s="1"/>
      <c r="S258" s="1"/>
    </row>
    <row r="259" spans="1:19" x14ac:dyDescent="0.25">
      <c r="A259" s="1"/>
      <c r="B259" s="1"/>
      <c r="C259" s="1"/>
      <c r="D259" s="1"/>
      <c r="E259" s="1"/>
      <c r="F259" s="1"/>
      <c r="G259" s="1"/>
      <c r="H259" s="96"/>
      <c r="I259" s="97"/>
      <c r="J259" s="96"/>
      <c r="K259" s="96"/>
      <c r="L259" s="96"/>
      <c r="M259" s="96"/>
      <c r="N259" s="1"/>
      <c r="O259" s="1"/>
      <c r="P259" s="1"/>
      <c r="Q259" s="1"/>
      <c r="R259" s="1"/>
      <c r="S259" s="1"/>
    </row>
    <row r="260" spans="1:19" x14ac:dyDescent="0.25">
      <c r="A260" s="1"/>
      <c r="B260" s="1"/>
      <c r="C260" s="1"/>
      <c r="D260" s="1"/>
      <c r="E260" s="1"/>
      <c r="F260" s="1"/>
      <c r="G260" s="1"/>
      <c r="H260" s="96"/>
      <c r="I260" s="97"/>
      <c r="J260" s="96"/>
      <c r="K260" s="96"/>
      <c r="L260" s="96"/>
      <c r="M260" s="96"/>
      <c r="N260" s="1"/>
      <c r="O260" s="1"/>
      <c r="P260" s="1"/>
      <c r="Q260" s="1"/>
      <c r="R260" s="1"/>
      <c r="S260" s="1"/>
    </row>
    <row r="261" spans="1:19" x14ac:dyDescent="0.25">
      <c r="A261" s="1"/>
      <c r="B261" s="1"/>
      <c r="C261" s="1"/>
      <c r="D261" s="1"/>
      <c r="E261" s="1"/>
      <c r="F261" s="1"/>
      <c r="G261" s="1"/>
      <c r="H261" s="96"/>
      <c r="I261" s="97"/>
      <c r="J261" s="96"/>
      <c r="K261" s="96"/>
      <c r="L261" s="96"/>
      <c r="M261" s="96"/>
      <c r="N261" s="1"/>
      <c r="O261" s="1"/>
      <c r="P261" s="1"/>
      <c r="Q261" s="1"/>
      <c r="R261" s="1"/>
      <c r="S261" s="1"/>
    </row>
    <row r="262" spans="1:19" x14ac:dyDescent="0.25">
      <c r="A262" s="1"/>
      <c r="B262" s="1"/>
      <c r="C262" s="1"/>
      <c r="D262" s="1"/>
      <c r="E262" s="1"/>
      <c r="F262" s="1"/>
      <c r="G262" s="1"/>
      <c r="H262" s="96"/>
      <c r="I262" s="97"/>
      <c r="J262" s="96"/>
      <c r="K262" s="96"/>
      <c r="L262" s="96"/>
      <c r="M262" s="96"/>
      <c r="N262" s="1"/>
      <c r="O262" s="1"/>
      <c r="P262" s="1"/>
      <c r="Q262" s="1"/>
      <c r="R262" s="1"/>
      <c r="S262" s="1"/>
    </row>
    <row r="263" spans="1:19" x14ac:dyDescent="0.25">
      <c r="A263" s="1"/>
      <c r="B263" s="1"/>
      <c r="C263" s="1"/>
      <c r="D263" s="1"/>
      <c r="E263" s="1"/>
      <c r="F263" s="1"/>
      <c r="G263" s="1"/>
      <c r="H263" s="96"/>
      <c r="I263" s="97"/>
      <c r="J263" s="96"/>
      <c r="K263" s="96"/>
      <c r="L263" s="96"/>
      <c r="M263" s="96"/>
      <c r="N263" s="1"/>
      <c r="O263" s="1"/>
      <c r="P263" s="1"/>
      <c r="Q263" s="1"/>
      <c r="R263" s="1"/>
      <c r="S263" s="1"/>
    </row>
    <row r="264" spans="1:19" x14ac:dyDescent="0.25">
      <c r="A264" s="1"/>
      <c r="B264" s="1"/>
      <c r="C264" s="1"/>
      <c r="D264" s="1"/>
      <c r="E264" s="1"/>
      <c r="F264" s="1"/>
      <c r="G264" s="1"/>
      <c r="H264" s="96"/>
      <c r="I264" s="97"/>
      <c r="J264" s="96"/>
      <c r="K264" s="96"/>
      <c r="L264" s="96"/>
      <c r="M264" s="96"/>
      <c r="N264" s="1"/>
      <c r="O264" s="1"/>
      <c r="P264" s="1"/>
      <c r="Q264" s="1"/>
      <c r="R264" s="1"/>
      <c r="S264" s="1"/>
    </row>
    <row r="265" spans="1:19" x14ac:dyDescent="0.25">
      <c r="A265" s="1"/>
      <c r="B265" s="1"/>
      <c r="C265" s="1"/>
      <c r="D265" s="1"/>
      <c r="E265" s="1"/>
      <c r="F265" s="1"/>
      <c r="G265" s="1"/>
      <c r="H265" s="96"/>
      <c r="I265" s="97"/>
      <c r="J265" s="96"/>
      <c r="K265" s="96"/>
      <c r="L265" s="96"/>
      <c r="M265" s="96"/>
      <c r="N265" s="1"/>
      <c r="O265" s="1"/>
      <c r="P265" s="1"/>
      <c r="Q265" s="1"/>
      <c r="R265" s="1"/>
      <c r="S265" s="1"/>
    </row>
    <row r="266" spans="1:19" x14ac:dyDescent="0.25">
      <c r="A266" s="1"/>
      <c r="B266" s="1"/>
      <c r="C266" s="1"/>
      <c r="D266" s="1"/>
      <c r="E266" s="1"/>
      <c r="F266" s="1"/>
      <c r="G266" s="1"/>
      <c r="H266" s="96"/>
      <c r="I266" s="97"/>
      <c r="J266" s="96"/>
      <c r="K266" s="96"/>
      <c r="L266" s="96"/>
      <c r="M266" s="96"/>
      <c r="N266" s="1"/>
      <c r="O266" s="1"/>
      <c r="P266" s="1"/>
      <c r="Q266" s="1"/>
      <c r="R266" s="1"/>
      <c r="S266" s="1"/>
    </row>
    <row r="267" spans="1:19" x14ac:dyDescent="0.25">
      <c r="A267" s="1"/>
      <c r="B267" s="1"/>
      <c r="C267" s="1"/>
      <c r="D267" s="1"/>
      <c r="E267" s="1"/>
      <c r="F267" s="1"/>
      <c r="G267" s="1"/>
      <c r="H267" s="96"/>
      <c r="I267" s="97"/>
      <c r="J267" s="96"/>
      <c r="K267" s="96"/>
      <c r="L267" s="96"/>
      <c r="M267" s="96"/>
      <c r="N267" s="1"/>
      <c r="O267" s="1"/>
      <c r="P267" s="1"/>
      <c r="Q267" s="1"/>
      <c r="R267" s="1"/>
      <c r="S267" s="1"/>
    </row>
    <row r="268" spans="1:19" x14ac:dyDescent="0.25">
      <c r="A268" s="1"/>
      <c r="B268" s="1"/>
      <c r="C268" s="1"/>
      <c r="D268" s="1"/>
      <c r="E268" s="1"/>
      <c r="F268" s="1"/>
      <c r="G268" s="1"/>
      <c r="H268" s="96"/>
      <c r="I268" s="97"/>
      <c r="J268" s="96"/>
      <c r="K268" s="96"/>
      <c r="L268" s="96"/>
      <c r="M268" s="96"/>
      <c r="N268" s="1"/>
      <c r="O268" s="1"/>
      <c r="P268" s="1"/>
      <c r="Q268" s="1"/>
      <c r="R268" s="1"/>
      <c r="S268" s="1"/>
    </row>
    <row r="269" spans="1:19" x14ac:dyDescent="0.25">
      <c r="A269" s="1"/>
      <c r="B269" s="1"/>
      <c r="C269" s="1"/>
      <c r="D269" s="1"/>
      <c r="E269" s="1"/>
      <c r="F269" s="1"/>
      <c r="G269" s="1"/>
      <c r="H269" s="96"/>
      <c r="I269" s="97"/>
      <c r="J269" s="96"/>
      <c r="K269" s="96"/>
      <c r="L269" s="96"/>
      <c r="M269" s="96"/>
      <c r="N269" s="1"/>
      <c r="O269" s="1"/>
      <c r="P269" s="1"/>
      <c r="Q269" s="1"/>
      <c r="R269" s="1"/>
      <c r="S269" s="1"/>
    </row>
    <row r="270" spans="1:19" x14ac:dyDescent="0.25">
      <c r="A270" s="1"/>
      <c r="B270" s="1"/>
      <c r="C270" s="1"/>
      <c r="D270" s="1"/>
      <c r="E270" s="1"/>
      <c r="F270" s="1"/>
      <c r="G270" s="1"/>
      <c r="H270" s="96"/>
      <c r="I270" s="97"/>
      <c r="J270" s="96"/>
      <c r="K270" s="96"/>
      <c r="L270" s="96"/>
      <c r="M270" s="96"/>
      <c r="N270" s="1"/>
      <c r="O270" s="1"/>
      <c r="P270" s="1"/>
      <c r="Q270" s="1"/>
      <c r="R270" s="1"/>
      <c r="S270" s="1"/>
    </row>
    <row r="271" spans="1:19" x14ac:dyDescent="0.25">
      <c r="A271" s="1"/>
      <c r="B271" s="1"/>
      <c r="C271" s="1"/>
      <c r="D271" s="1"/>
      <c r="E271" s="1"/>
      <c r="F271" s="1"/>
      <c r="G271" s="1"/>
      <c r="H271" s="96"/>
      <c r="I271" s="97"/>
      <c r="J271" s="96"/>
      <c r="K271" s="96"/>
      <c r="L271" s="96"/>
      <c r="M271" s="96"/>
      <c r="N271" s="1"/>
      <c r="O271" s="1"/>
      <c r="P271" s="1"/>
      <c r="Q271" s="1"/>
      <c r="R271" s="1"/>
      <c r="S271" s="1"/>
    </row>
    <row r="272" spans="1:19" x14ac:dyDescent="0.25">
      <c r="A272" s="1"/>
      <c r="B272" s="1"/>
      <c r="C272" s="1"/>
      <c r="D272" s="1"/>
      <c r="E272" s="1"/>
      <c r="F272" s="1"/>
      <c r="G272" s="1"/>
      <c r="H272" s="96"/>
      <c r="I272" s="97"/>
      <c r="J272" s="96"/>
      <c r="K272" s="96"/>
      <c r="L272" s="96"/>
      <c r="M272" s="96"/>
      <c r="N272" s="1"/>
      <c r="O272" s="1"/>
      <c r="P272" s="1"/>
      <c r="Q272" s="1"/>
      <c r="R272" s="1"/>
      <c r="S272" s="1"/>
    </row>
    <row r="273" spans="1:19" x14ac:dyDescent="0.25">
      <c r="A273" s="1"/>
      <c r="B273" s="1"/>
      <c r="C273" s="1"/>
      <c r="D273" s="1"/>
      <c r="E273" s="1"/>
      <c r="F273" s="1"/>
      <c r="G273" s="1"/>
      <c r="H273" s="96"/>
      <c r="I273" s="97"/>
      <c r="J273" s="96"/>
      <c r="K273" s="96"/>
      <c r="L273" s="96"/>
      <c r="M273" s="96"/>
      <c r="N273" s="1"/>
      <c r="O273" s="1"/>
      <c r="P273" s="1"/>
      <c r="Q273" s="1"/>
      <c r="R273" s="1"/>
      <c r="S273" s="1"/>
    </row>
    <row r="274" spans="1:19" x14ac:dyDescent="0.25">
      <c r="A274" s="1"/>
      <c r="B274" s="1"/>
      <c r="C274" s="1"/>
      <c r="D274" s="1"/>
      <c r="E274" s="1"/>
      <c r="F274" s="1"/>
      <c r="G274" s="1"/>
      <c r="H274" s="96"/>
      <c r="I274" s="97"/>
      <c r="J274" s="96"/>
      <c r="K274" s="96"/>
      <c r="L274" s="96"/>
      <c r="M274" s="96"/>
      <c r="N274" s="1"/>
      <c r="O274" s="1"/>
      <c r="P274" s="1"/>
      <c r="Q274" s="1"/>
      <c r="R274" s="1"/>
      <c r="S274" s="1"/>
    </row>
    <row r="275" spans="1:19" x14ac:dyDescent="0.25">
      <c r="A275" s="1"/>
      <c r="B275" s="1"/>
      <c r="C275" s="1"/>
      <c r="D275" s="1"/>
      <c r="E275" s="1"/>
      <c r="F275" s="1"/>
      <c r="G275" s="1"/>
      <c r="H275" s="96"/>
      <c r="I275" s="97"/>
      <c r="J275" s="96"/>
      <c r="K275" s="96"/>
      <c r="L275" s="96"/>
      <c r="M275" s="96"/>
      <c r="N275" s="1"/>
      <c r="O275" s="1"/>
      <c r="P275" s="1"/>
      <c r="Q275" s="1"/>
      <c r="R275" s="1"/>
      <c r="S275" s="1"/>
    </row>
    <row r="276" spans="1:19" x14ac:dyDescent="0.25">
      <c r="A276" s="1"/>
      <c r="B276" s="1"/>
      <c r="C276" s="1"/>
      <c r="D276" s="1"/>
      <c r="E276" s="1"/>
      <c r="F276" s="1"/>
      <c r="G276" s="1"/>
      <c r="H276" s="96"/>
      <c r="I276" s="97"/>
      <c r="J276" s="96"/>
      <c r="K276" s="96"/>
      <c r="L276" s="96"/>
      <c r="M276" s="96"/>
      <c r="N276" s="1"/>
      <c r="O276" s="1"/>
      <c r="P276" s="1"/>
      <c r="Q276" s="1"/>
      <c r="R276" s="1"/>
      <c r="S276" s="1"/>
    </row>
    <row r="277" spans="1:19" x14ac:dyDescent="0.25">
      <c r="A277" s="1"/>
      <c r="B277" s="1"/>
      <c r="C277" s="1"/>
      <c r="D277" s="1"/>
      <c r="E277" s="1"/>
      <c r="F277" s="1"/>
      <c r="G277" s="1"/>
      <c r="H277" s="96"/>
      <c r="I277" s="97"/>
      <c r="J277" s="96"/>
      <c r="K277" s="96"/>
      <c r="L277" s="96"/>
      <c r="M277" s="96"/>
      <c r="N277" s="1"/>
      <c r="O277" s="1"/>
      <c r="P277" s="1"/>
      <c r="Q277" s="1"/>
      <c r="R277" s="1"/>
      <c r="S277" s="1"/>
    </row>
    <row r="278" spans="1:19" x14ac:dyDescent="0.25">
      <c r="A278" s="1"/>
      <c r="B278" s="1"/>
      <c r="C278" s="1"/>
      <c r="D278" s="1"/>
      <c r="E278" s="1"/>
      <c r="F278" s="1"/>
      <c r="G278" s="1"/>
      <c r="H278" s="96"/>
      <c r="I278" s="97"/>
      <c r="J278" s="96"/>
      <c r="K278" s="96"/>
      <c r="L278" s="96"/>
      <c r="M278" s="96"/>
      <c r="N278" s="1"/>
      <c r="O278" s="1"/>
      <c r="P278" s="1"/>
      <c r="Q278" s="1"/>
      <c r="R278" s="1"/>
      <c r="S278" s="1"/>
    </row>
    <row r="279" spans="1:19" x14ac:dyDescent="0.25">
      <c r="A279" s="1"/>
      <c r="B279" s="1"/>
      <c r="C279" s="1"/>
      <c r="D279" s="1"/>
      <c r="E279" s="1"/>
      <c r="F279" s="1"/>
      <c r="G279" s="1"/>
      <c r="H279" s="96"/>
      <c r="I279" s="97"/>
      <c r="J279" s="96"/>
      <c r="K279" s="96"/>
      <c r="L279" s="96"/>
      <c r="M279" s="96"/>
      <c r="N279" s="1"/>
      <c r="O279" s="1"/>
      <c r="P279" s="1"/>
      <c r="Q279" s="1"/>
      <c r="R279" s="1"/>
      <c r="S279" s="1"/>
    </row>
    <row r="280" spans="1:19" x14ac:dyDescent="0.25">
      <c r="A280" s="1"/>
      <c r="B280" s="1"/>
      <c r="C280" s="1"/>
      <c r="D280" s="1"/>
      <c r="E280" s="1"/>
      <c r="F280" s="1"/>
      <c r="G280" s="1"/>
      <c r="H280" s="96"/>
      <c r="I280" s="97"/>
      <c r="J280" s="96"/>
      <c r="K280" s="96"/>
      <c r="L280" s="96"/>
      <c r="M280" s="96"/>
      <c r="N280" s="1"/>
      <c r="O280" s="1"/>
      <c r="P280" s="1"/>
      <c r="Q280" s="1"/>
      <c r="R280" s="1"/>
      <c r="S280" s="1"/>
    </row>
    <row r="281" spans="1:19" x14ac:dyDescent="0.25">
      <c r="A281" s="1"/>
      <c r="B281" s="1"/>
      <c r="C281" s="1"/>
      <c r="D281" s="1"/>
      <c r="E281" s="1"/>
      <c r="F281" s="1"/>
      <c r="G281" s="1"/>
      <c r="H281" s="96"/>
      <c r="I281" s="97"/>
      <c r="J281" s="96"/>
      <c r="K281" s="96"/>
      <c r="L281" s="96"/>
      <c r="M281" s="96"/>
      <c r="N281" s="1"/>
      <c r="O281" s="1"/>
      <c r="P281" s="1"/>
      <c r="Q281" s="1"/>
      <c r="R281" s="1"/>
      <c r="S281" s="1"/>
    </row>
    <row r="282" spans="1:19" x14ac:dyDescent="0.25">
      <c r="A282" s="1"/>
      <c r="B282" s="1"/>
      <c r="C282" s="1"/>
      <c r="D282" s="1"/>
      <c r="E282" s="1"/>
      <c r="F282" s="1"/>
      <c r="G282" s="1"/>
      <c r="H282" s="96"/>
      <c r="I282" s="97"/>
      <c r="J282" s="96"/>
      <c r="K282" s="96"/>
      <c r="L282" s="96"/>
      <c r="M282" s="96"/>
      <c r="N282" s="1"/>
      <c r="O282" s="1"/>
      <c r="P282" s="1"/>
      <c r="Q282" s="1"/>
      <c r="R282" s="1"/>
      <c r="S282" s="1"/>
    </row>
    <row r="283" spans="1:19" x14ac:dyDescent="0.25">
      <c r="A283" s="1"/>
      <c r="B283" s="1"/>
      <c r="C283" s="1"/>
      <c r="D283" s="1"/>
      <c r="E283" s="1"/>
      <c r="F283" s="1"/>
      <c r="G283" s="1"/>
      <c r="H283" s="96"/>
      <c r="I283" s="97"/>
      <c r="J283" s="96"/>
      <c r="K283" s="96"/>
      <c r="L283" s="96"/>
      <c r="M283" s="96"/>
      <c r="N283" s="1"/>
      <c r="O283" s="1"/>
      <c r="P283" s="1"/>
      <c r="Q283" s="1"/>
      <c r="R283" s="1"/>
      <c r="S283" s="1"/>
    </row>
    <row r="284" spans="1:19" x14ac:dyDescent="0.25">
      <c r="A284" s="1"/>
      <c r="B284" s="1"/>
      <c r="C284" s="1"/>
      <c r="D284" s="1"/>
      <c r="E284" s="1"/>
      <c r="F284" s="1"/>
      <c r="G284" s="1"/>
      <c r="H284" s="96"/>
      <c r="I284" s="97"/>
      <c r="J284" s="96"/>
      <c r="K284" s="96"/>
      <c r="L284" s="96"/>
      <c r="M284" s="96"/>
      <c r="N284" s="1"/>
      <c r="O284" s="1"/>
      <c r="P284" s="1"/>
      <c r="Q284" s="1"/>
      <c r="R284" s="1"/>
      <c r="S284" s="1"/>
    </row>
    <row r="285" spans="1:19" x14ac:dyDescent="0.25">
      <c r="A285" s="1"/>
      <c r="B285" s="1"/>
      <c r="C285" s="1"/>
      <c r="D285" s="1"/>
      <c r="E285" s="1"/>
      <c r="F285" s="1"/>
      <c r="G285" s="1"/>
      <c r="H285" s="96"/>
      <c r="I285" s="97"/>
      <c r="J285" s="96"/>
      <c r="K285" s="96"/>
      <c r="L285" s="96"/>
      <c r="M285" s="96"/>
      <c r="N285" s="1"/>
      <c r="O285" s="1"/>
      <c r="P285" s="1"/>
      <c r="Q285" s="1"/>
      <c r="R285" s="1"/>
      <c r="S285" s="1"/>
    </row>
    <row r="286" spans="1:19" x14ac:dyDescent="0.25">
      <c r="A286" s="1"/>
      <c r="B286" s="1"/>
      <c r="C286" s="1"/>
      <c r="D286" s="1"/>
      <c r="E286" s="1"/>
      <c r="F286" s="1"/>
      <c r="G286" s="1"/>
      <c r="H286" s="96"/>
      <c r="I286" s="97"/>
      <c r="J286" s="96"/>
      <c r="K286" s="96"/>
      <c r="L286" s="96"/>
      <c r="M286" s="96"/>
      <c r="N286" s="1"/>
      <c r="O286" s="1"/>
      <c r="P286" s="1"/>
      <c r="Q286" s="1"/>
      <c r="R286" s="1"/>
      <c r="S286" s="1"/>
    </row>
    <row r="287" spans="1:19" x14ac:dyDescent="0.25">
      <c r="A287" s="1"/>
      <c r="B287" s="1"/>
      <c r="C287" s="1"/>
      <c r="D287" s="1"/>
      <c r="E287" s="1"/>
      <c r="F287" s="1"/>
      <c r="G287" s="1"/>
      <c r="H287" s="96"/>
      <c r="I287" s="97"/>
      <c r="J287" s="96"/>
      <c r="K287" s="96"/>
      <c r="L287" s="96"/>
      <c r="M287" s="96"/>
      <c r="N287" s="1"/>
      <c r="O287" s="1"/>
      <c r="P287" s="1"/>
      <c r="Q287" s="1"/>
      <c r="R287" s="1"/>
      <c r="S287" s="1"/>
    </row>
    <row r="288" spans="1:19" x14ac:dyDescent="0.25">
      <c r="A288" s="1"/>
      <c r="B288" s="1"/>
      <c r="C288" s="1"/>
      <c r="D288" s="1"/>
      <c r="E288" s="1"/>
      <c r="F288" s="1"/>
      <c r="G288" s="1"/>
      <c r="H288" s="96"/>
      <c r="I288" s="97"/>
      <c r="J288" s="96"/>
      <c r="K288" s="96"/>
      <c r="L288" s="96"/>
      <c r="M288" s="96"/>
      <c r="N288" s="1"/>
      <c r="O288" s="1"/>
      <c r="P288" s="1"/>
      <c r="Q288" s="1"/>
      <c r="R288" s="1"/>
      <c r="S288" s="1"/>
    </row>
    <row r="289" spans="1:19" x14ac:dyDescent="0.25">
      <c r="A289" s="1"/>
      <c r="B289" s="1"/>
      <c r="C289" s="1"/>
      <c r="D289" s="1"/>
      <c r="E289" s="1"/>
      <c r="F289" s="1"/>
      <c r="G289" s="1"/>
      <c r="H289" s="96"/>
      <c r="I289" s="97"/>
      <c r="J289" s="96"/>
      <c r="K289" s="96"/>
      <c r="L289" s="96"/>
      <c r="M289" s="96"/>
      <c r="N289" s="1"/>
      <c r="O289" s="1"/>
      <c r="P289" s="1"/>
      <c r="Q289" s="1"/>
      <c r="R289" s="1"/>
      <c r="S289" s="1"/>
    </row>
    <row r="290" spans="1:19" x14ac:dyDescent="0.25">
      <c r="A290" s="1"/>
      <c r="B290" s="1"/>
      <c r="C290" s="1"/>
      <c r="D290" s="1"/>
      <c r="E290" s="1"/>
      <c r="F290" s="1"/>
      <c r="G290" s="1"/>
      <c r="H290" s="96"/>
      <c r="I290" s="97"/>
      <c r="J290" s="96"/>
      <c r="K290" s="96"/>
      <c r="L290" s="96"/>
      <c r="M290" s="96"/>
      <c r="N290" s="1"/>
      <c r="O290" s="1"/>
      <c r="P290" s="1"/>
      <c r="Q290" s="1"/>
      <c r="R290" s="1"/>
      <c r="S290" s="1"/>
    </row>
    <row r="291" spans="1:19" x14ac:dyDescent="0.25">
      <c r="A291" s="1"/>
      <c r="B291" s="1"/>
      <c r="C291" s="1"/>
      <c r="D291" s="1"/>
      <c r="E291" s="1"/>
      <c r="F291" s="1"/>
      <c r="G291" s="1"/>
      <c r="H291" s="96"/>
      <c r="I291" s="97"/>
      <c r="J291" s="96"/>
      <c r="K291" s="96"/>
      <c r="L291" s="96"/>
      <c r="M291" s="96"/>
      <c r="N291" s="1"/>
      <c r="O291" s="1"/>
      <c r="P291" s="1"/>
      <c r="Q291" s="1"/>
      <c r="R291" s="1"/>
      <c r="S291" s="1"/>
    </row>
    <row r="292" spans="1:19" x14ac:dyDescent="0.25">
      <c r="A292" s="1"/>
      <c r="B292" s="1"/>
      <c r="C292" s="1"/>
      <c r="D292" s="1"/>
      <c r="E292" s="1"/>
      <c r="F292" s="1"/>
      <c r="G292" s="1"/>
      <c r="H292" s="96"/>
      <c r="I292" s="97"/>
      <c r="J292" s="96"/>
      <c r="K292" s="96"/>
      <c r="L292" s="96"/>
      <c r="M292" s="96"/>
      <c r="N292" s="1"/>
      <c r="O292" s="1"/>
      <c r="P292" s="1"/>
      <c r="Q292" s="1"/>
      <c r="R292" s="1"/>
      <c r="S292" s="1"/>
    </row>
    <row r="293" spans="1:19" x14ac:dyDescent="0.25">
      <c r="A293" s="1"/>
      <c r="B293" s="1"/>
      <c r="C293" s="1"/>
      <c r="D293" s="1"/>
      <c r="E293" s="1"/>
      <c r="F293" s="1"/>
      <c r="G293" s="1"/>
      <c r="H293" s="96"/>
      <c r="I293" s="97"/>
      <c r="J293" s="96"/>
      <c r="K293" s="96"/>
      <c r="L293" s="96"/>
      <c r="M293" s="96"/>
      <c r="N293" s="1"/>
      <c r="O293" s="1"/>
      <c r="P293" s="1"/>
      <c r="Q293" s="1"/>
      <c r="R293" s="1"/>
      <c r="S293" s="1"/>
    </row>
    <row r="294" spans="1:19" x14ac:dyDescent="0.25">
      <c r="A294" s="1"/>
      <c r="B294" s="1"/>
      <c r="C294" s="1"/>
      <c r="D294" s="1"/>
      <c r="E294" s="1"/>
      <c r="F294" s="1"/>
      <c r="G294" s="1"/>
      <c r="H294" s="96"/>
      <c r="I294" s="97"/>
      <c r="J294" s="96"/>
      <c r="K294" s="96"/>
      <c r="L294" s="96"/>
      <c r="M294" s="96"/>
      <c r="N294" s="1"/>
      <c r="O294" s="1"/>
      <c r="P294" s="1"/>
      <c r="Q294" s="1"/>
      <c r="R294" s="1"/>
      <c r="S294" s="1"/>
    </row>
    <row r="295" spans="1:19" x14ac:dyDescent="0.25">
      <c r="A295" s="1"/>
      <c r="B295" s="1"/>
      <c r="C295" s="1"/>
      <c r="D295" s="1"/>
      <c r="E295" s="1"/>
      <c r="F295" s="1"/>
      <c r="G295" s="1"/>
      <c r="H295" s="96"/>
      <c r="I295" s="97"/>
      <c r="J295" s="96"/>
      <c r="K295" s="96"/>
      <c r="L295" s="96"/>
      <c r="M295" s="96"/>
      <c r="N295" s="1"/>
      <c r="O295" s="1"/>
      <c r="P295" s="1"/>
      <c r="Q295" s="1"/>
      <c r="R295" s="1"/>
      <c r="S295" s="1"/>
    </row>
    <row r="296" spans="1:19" x14ac:dyDescent="0.25">
      <c r="A296" s="1"/>
      <c r="B296" s="1"/>
      <c r="C296" s="1"/>
      <c r="D296" s="1"/>
      <c r="E296" s="1"/>
      <c r="F296" s="1"/>
      <c r="G296" s="1"/>
      <c r="H296" s="96"/>
      <c r="I296" s="97"/>
      <c r="J296" s="96"/>
      <c r="K296" s="96"/>
      <c r="L296" s="96"/>
      <c r="M296" s="96"/>
      <c r="N296" s="1"/>
      <c r="O296" s="1"/>
      <c r="P296" s="1"/>
      <c r="Q296" s="1"/>
      <c r="R296" s="1"/>
      <c r="S296" s="1"/>
    </row>
    <row r="297" spans="1:19" x14ac:dyDescent="0.25">
      <c r="A297" s="1"/>
      <c r="B297" s="1"/>
      <c r="C297" s="1"/>
      <c r="D297" s="1"/>
      <c r="E297" s="1"/>
      <c r="F297" s="1"/>
      <c r="G297" s="1"/>
      <c r="H297" s="96"/>
      <c r="I297" s="97"/>
      <c r="J297" s="96"/>
      <c r="K297" s="96"/>
      <c r="L297" s="96"/>
      <c r="M297" s="96"/>
      <c r="N297" s="1"/>
      <c r="O297" s="1"/>
      <c r="P297" s="1"/>
      <c r="Q297" s="1"/>
      <c r="R297" s="1"/>
      <c r="S297" s="1"/>
    </row>
    <row r="298" spans="1:19" x14ac:dyDescent="0.25">
      <c r="A298" s="1"/>
      <c r="B298" s="1"/>
      <c r="C298" s="1"/>
      <c r="D298" s="1"/>
      <c r="E298" s="1"/>
      <c r="F298" s="1"/>
      <c r="G298" s="1"/>
      <c r="H298" s="96"/>
      <c r="I298" s="97"/>
      <c r="J298" s="96"/>
      <c r="K298" s="96"/>
      <c r="L298" s="96"/>
      <c r="M298" s="96"/>
      <c r="N298" s="1"/>
      <c r="O298" s="1"/>
      <c r="P298" s="1"/>
      <c r="Q298" s="1"/>
      <c r="R298" s="1"/>
      <c r="S298" s="1"/>
    </row>
    <row r="299" spans="1:19" x14ac:dyDescent="0.25">
      <c r="A299" s="1"/>
      <c r="B299" s="1"/>
      <c r="C299" s="1"/>
      <c r="D299" s="1"/>
      <c r="E299" s="1"/>
      <c r="F299" s="1"/>
      <c r="G299" s="1"/>
      <c r="H299" s="96"/>
      <c r="I299" s="97"/>
      <c r="J299" s="96"/>
      <c r="K299" s="96"/>
      <c r="L299" s="96"/>
      <c r="M299" s="96"/>
      <c r="N299" s="1"/>
      <c r="O299" s="1"/>
      <c r="P299" s="1"/>
      <c r="Q299" s="1"/>
      <c r="R299" s="1"/>
      <c r="S299" s="1"/>
    </row>
    <row r="300" spans="1:19" x14ac:dyDescent="0.25">
      <c r="A300" s="1"/>
      <c r="B300" s="1"/>
      <c r="C300" s="1"/>
      <c r="D300" s="1"/>
      <c r="E300" s="1"/>
      <c r="F300" s="1"/>
      <c r="G300" s="1"/>
      <c r="H300" s="96"/>
      <c r="I300" s="97"/>
      <c r="J300" s="96"/>
      <c r="K300" s="96"/>
      <c r="L300" s="96"/>
      <c r="M300" s="96"/>
      <c r="N300" s="1"/>
      <c r="O300" s="1"/>
      <c r="P300" s="1"/>
      <c r="Q300" s="1"/>
      <c r="R300" s="1"/>
      <c r="S300" s="1"/>
    </row>
    <row r="301" spans="1:19" x14ac:dyDescent="0.25">
      <c r="A301" s="1"/>
      <c r="B301" s="1"/>
      <c r="C301" s="1"/>
      <c r="D301" s="1"/>
      <c r="E301" s="1"/>
      <c r="F301" s="1"/>
      <c r="G301" s="1"/>
      <c r="H301" s="96"/>
      <c r="I301" s="97"/>
      <c r="J301" s="96"/>
      <c r="K301" s="96"/>
      <c r="L301" s="96"/>
      <c r="M301" s="96"/>
      <c r="N301" s="1"/>
      <c r="O301" s="1"/>
      <c r="P301" s="1"/>
      <c r="Q301" s="1"/>
      <c r="R301" s="1"/>
      <c r="S301" s="1"/>
    </row>
    <row r="302" spans="1:19" x14ac:dyDescent="0.25">
      <c r="A302" s="1"/>
      <c r="B302" s="1"/>
      <c r="C302" s="1"/>
      <c r="D302" s="1"/>
      <c r="E302" s="1"/>
      <c r="F302" s="1"/>
      <c r="G302" s="1"/>
      <c r="H302" s="96"/>
      <c r="I302" s="97"/>
      <c r="J302" s="96"/>
      <c r="K302" s="96"/>
      <c r="L302" s="96"/>
      <c r="M302" s="96"/>
      <c r="N302" s="1"/>
      <c r="O302" s="1"/>
      <c r="P302" s="1"/>
      <c r="Q302" s="1"/>
      <c r="R302" s="1"/>
      <c r="S302" s="1"/>
    </row>
    <row r="303" spans="1:19" x14ac:dyDescent="0.25">
      <c r="A303" s="1"/>
      <c r="B303" s="1"/>
      <c r="C303" s="1"/>
      <c r="D303" s="1"/>
      <c r="E303" s="1"/>
      <c r="F303" s="1"/>
      <c r="G303" s="1"/>
      <c r="H303" s="96"/>
      <c r="I303" s="97"/>
      <c r="J303" s="96"/>
      <c r="K303" s="96"/>
      <c r="L303" s="96"/>
      <c r="M303" s="96"/>
      <c r="N303" s="1"/>
      <c r="O303" s="1"/>
      <c r="P303" s="1"/>
      <c r="Q303" s="1"/>
      <c r="R303" s="1"/>
      <c r="S303" s="1"/>
    </row>
    <row r="304" spans="1:19" x14ac:dyDescent="0.25">
      <c r="A304" s="1"/>
      <c r="B304" s="1"/>
      <c r="C304" s="1"/>
      <c r="D304" s="1"/>
      <c r="E304" s="1"/>
      <c r="F304" s="1"/>
      <c r="G304" s="1"/>
      <c r="H304" s="96"/>
      <c r="I304" s="97"/>
      <c r="J304" s="96"/>
      <c r="K304" s="96"/>
      <c r="L304" s="96"/>
      <c r="M304" s="96"/>
      <c r="N304" s="1"/>
      <c r="O304" s="1"/>
      <c r="P304" s="1"/>
      <c r="Q304" s="1"/>
      <c r="R304" s="1"/>
      <c r="S304" s="1"/>
    </row>
    <row r="305" spans="1:19" x14ac:dyDescent="0.25">
      <c r="A305" s="1"/>
      <c r="B305" s="1"/>
      <c r="C305" s="1"/>
      <c r="D305" s="1"/>
      <c r="E305" s="1"/>
      <c r="F305" s="1"/>
      <c r="G305" s="1"/>
      <c r="H305" s="96"/>
      <c r="I305" s="97"/>
      <c r="J305" s="96"/>
      <c r="K305" s="96"/>
      <c r="L305" s="96"/>
      <c r="M305" s="96"/>
      <c r="N305" s="1"/>
      <c r="O305" s="1"/>
      <c r="P305" s="1"/>
      <c r="Q305" s="1"/>
      <c r="R305" s="1"/>
      <c r="S305" s="1"/>
    </row>
    <row r="306" spans="1:19" x14ac:dyDescent="0.25">
      <c r="A306" s="1"/>
      <c r="B306" s="1"/>
      <c r="C306" s="1"/>
      <c r="D306" s="1"/>
      <c r="E306" s="1"/>
      <c r="F306" s="1"/>
      <c r="G306" s="1"/>
      <c r="H306" s="96"/>
      <c r="I306" s="97"/>
      <c r="J306" s="96"/>
      <c r="K306" s="96"/>
      <c r="L306" s="96"/>
      <c r="M306" s="96"/>
      <c r="N306" s="1"/>
      <c r="O306" s="1"/>
      <c r="P306" s="1"/>
      <c r="Q306" s="1"/>
      <c r="R306" s="1"/>
      <c r="S306" s="1"/>
    </row>
    <row r="307" spans="1:19" x14ac:dyDescent="0.25">
      <c r="A307" s="1"/>
      <c r="B307" s="1"/>
      <c r="C307" s="1"/>
      <c r="D307" s="1"/>
      <c r="E307" s="1"/>
      <c r="F307" s="1"/>
      <c r="G307" s="1"/>
      <c r="H307" s="96"/>
      <c r="I307" s="97"/>
      <c r="J307" s="96"/>
      <c r="K307" s="96"/>
      <c r="L307" s="96"/>
      <c r="M307" s="96"/>
      <c r="N307" s="1"/>
      <c r="O307" s="1"/>
      <c r="P307" s="1"/>
      <c r="Q307" s="1"/>
      <c r="R307" s="1"/>
      <c r="S307" s="1"/>
    </row>
    <row r="308" spans="1:19" x14ac:dyDescent="0.25">
      <c r="A308" s="1"/>
      <c r="B308" s="1"/>
      <c r="C308" s="1"/>
      <c r="D308" s="1"/>
      <c r="E308" s="1"/>
      <c r="F308" s="1"/>
      <c r="G308" s="1"/>
      <c r="H308" s="96"/>
      <c r="I308" s="97"/>
      <c r="J308" s="96"/>
      <c r="K308" s="96"/>
      <c r="L308" s="96"/>
      <c r="M308" s="96"/>
      <c r="N308" s="1"/>
      <c r="O308" s="1"/>
      <c r="P308" s="1"/>
      <c r="Q308" s="1"/>
      <c r="R308" s="1"/>
      <c r="S308" s="1"/>
    </row>
    <row r="309" spans="1:19" x14ac:dyDescent="0.25">
      <c r="A309" s="1"/>
      <c r="B309" s="1"/>
      <c r="C309" s="1"/>
      <c r="D309" s="1"/>
      <c r="E309" s="1"/>
      <c r="F309" s="1"/>
      <c r="G309" s="1"/>
      <c r="H309" s="96"/>
      <c r="I309" s="97"/>
      <c r="J309" s="96"/>
      <c r="K309" s="96"/>
      <c r="L309" s="96"/>
      <c r="M309" s="96"/>
      <c r="N309" s="1"/>
      <c r="O309" s="1"/>
      <c r="P309" s="1"/>
      <c r="Q309" s="1"/>
      <c r="R309" s="1"/>
      <c r="S309" s="1"/>
    </row>
    <row r="310" spans="1:19" x14ac:dyDescent="0.25">
      <c r="A310" s="1"/>
      <c r="B310" s="1"/>
      <c r="C310" s="1"/>
      <c r="D310" s="1"/>
      <c r="E310" s="1"/>
      <c r="F310" s="1"/>
      <c r="G310" s="1"/>
      <c r="H310" s="96"/>
      <c r="I310" s="97"/>
      <c r="J310" s="96"/>
      <c r="K310" s="96"/>
      <c r="L310" s="96"/>
      <c r="M310" s="96"/>
      <c r="N310" s="1"/>
      <c r="O310" s="1"/>
      <c r="P310" s="1"/>
      <c r="Q310" s="1"/>
      <c r="R310" s="1"/>
      <c r="S310" s="1"/>
    </row>
    <row r="311" spans="1:19" x14ac:dyDescent="0.25">
      <c r="A311" s="1"/>
      <c r="B311" s="1"/>
      <c r="C311" s="1"/>
      <c r="D311" s="1"/>
      <c r="E311" s="1"/>
      <c r="F311" s="1"/>
      <c r="G311" s="1"/>
      <c r="H311" s="96"/>
      <c r="I311" s="97"/>
      <c r="J311" s="96"/>
      <c r="K311" s="96"/>
      <c r="L311" s="96"/>
      <c r="M311" s="96"/>
      <c r="N311" s="1"/>
      <c r="O311" s="1"/>
      <c r="P311" s="1"/>
      <c r="Q311" s="1"/>
      <c r="R311" s="1"/>
      <c r="S311" s="1"/>
    </row>
    <row r="312" spans="1:19" x14ac:dyDescent="0.25">
      <c r="A312" s="1"/>
      <c r="B312" s="1"/>
      <c r="C312" s="1"/>
      <c r="D312" s="1"/>
      <c r="E312" s="1"/>
      <c r="F312" s="1"/>
      <c r="G312" s="1"/>
      <c r="H312" s="96"/>
      <c r="I312" s="97"/>
      <c r="J312" s="96"/>
      <c r="K312" s="96"/>
      <c r="L312" s="96"/>
      <c r="M312" s="96"/>
      <c r="N312" s="1"/>
      <c r="O312" s="1"/>
      <c r="P312" s="1"/>
      <c r="Q312" s="1"/>
      <c r="R312" s="1"/>
      <c r="S312" s="1"/>
    </row>
    <row r="313" spans="1:19" x14ac:dyDescent="0.25">
      <c r="A313" s="1"/>
      <c r="B313" s="1"/>
      <c r="C313" s="1"/>
      <c r="D313" s="1"/>
      <c r="E313" s="1"/>
      <c r="F313" s="1"/>
      <c r="G313" s="1"/>
      <c r="H313" s="96"/>
      <c r="I313" s="97"/>
      <c r="J313" s="96"/>
      <c r="K313" s="96"/>
      <c r="L313" s="96"/>
      <c r="M313" s="96"/>
      <c r="N313" s="1"/>
      <c r="O313" s="1"/>
      <c r="P313" s="1"/>
      <c r="Q313" s="1"/>
      <c r="R313" s="1"/>
      <c r="S313" s="1"/>
    </row>
    <row r="314" spans="1:19" x14ac:dyDescent="0.25">
      <c r="A314" s="1"/>
      <c r="B314" s="1"/>
      <c r="C314" s="1"/>
      <c r="D314" s="1"/>
      <c r="E314" s="1"/>
      <c r="F314" s="1"/>
      <c r="G314" s="1"/>
      <c r="H314" s="96"/>
      <c r="I314" s="97"/>
      <c r="J314" s="96"/>
      <c r="K314" s="96"/>
      <c r="L314" s="96"/>
      <c r="M314" s="96"/>
      <c r="N314" s="1"/>
      <c r="O314" s="1"/>
      <c r="P314" s="1"/>
      <c r="Q314" s="1"/>
      <c r="R314" s="1"/>
      <c r="S314" s="1"/>
    </row>
    <row r="315" spans="1:19" x14ac:dyDescent="0.25">
      <c r="A315" s="1"/>
      <c r="B315" s="1"/>
      <c r="C315" s="1"/>
      <c r="D315" s="1"/>
      <c r="E315" s="1"/>
      <c r="F315" s="1"/>
      <c r="G315" s="1"/>
      <c r="H315" s="96"/>
      <c r="I315" s="97"/>
      <c r="J315" s="96"/>
      <c r="K315" s="96"/>
      <c r="L315" s="96"/>
      <c r="M315" s="96"/>
      <c r="N315" s="1"/>
      <c r="O315" s="1"/>
      <c r="P315" s="1"/>
      <c r="Q315" s="1"/>
      <c r="R315" s="1"/>
      <c r="S315" s="1"/>
    </row>
    <row r="316" spans="1:19" x14ac:dyDescent="0.25">
      <c r="A316" s="1"/>
      <c r="B316" s="1"/>
      <c r="C316" s="1"/>
      <c r="D316" s="1"/>
      <c r="E316" s="1"/>
      <c r="F316" s="1"/>
      <c r="G316" s="1"/>
      <c r="H316" s="96"/>
      <c r="I316" s="97"/>
      <c r="J316" s="96"/>
      <c r="K316" s="96"/>
      <c r="L316" s="96"/>
      <c r="M316" s="96"/>
      <c r="N316" s="1"/>
      <c r="O316" s="1"/>
      <c r="P316" s="1"/>
      <c r="Q316" s="1"/>
      <c r="R316" s="1"/>
      <c r="S316" s="1"/>
    </row>
    <row r="317" spans="1:19" x14ac:dyDescent="0.25">
      <c r="A317" s="1"/>
      <c r="B317" s="1"/>
      <c r="C317" s="1"/>
      <c r="D317" s="1"/>
      <c r="E317" s="1"/>
      <c r="F317" s="1"/>
      <c r="G317" s="1"/>
      <c r="H317" s="96"/>
      <c r="I317" s="97"/>
      <c r="J317" s="96"/>
      <c r="K317" s="96"/>
      <c r="L317" s="96"/>
      <c r="M317" s="96"/>
      <c r="N317" s="1"/>
      <c r="O317" s="1"/>
      <c r="P317" s="1"/>
      <c r="Q317" s="1"/>
      <c r="R317" s="1"/>
      <c r="S317" s="1"/>
    </row>
    <row r="318" spans="1:19" x14ac:dyDescent="0.25">
      <c r="A318" s="1"/>
      <c r="B318" s="1"/>
      <c r="C318" s="1"/>
      <c r="D318" s="1"/>
      <c r="E318" s="1"/>
      <c r="F318" s="1"/>
      <c r="G318" s="1"/>
      <c r="H318" s="96"/>
      <c r="I318" s="97"/>
      <c r="J318" s="96"/>
      <c r="K318" s="96"/>
      <c r="L318" s="96"/>
      <c r="M318" s="96"/>
      <c r="N318" s="1"/>
      <c r="O318" s="1"/>
      <c r="P318" s="1"/>
      <c r="Q318" s="1"/>
      <c r="R318" s="1"/>
      <c r="S318" s="1"/>
    </row>
    <row r="319" spans="1:19" x14ac:dyDescent="0.25">
      <c r="A319" s="1"/>
      <c r="B319" s="1"/>
      <c r="C319" s="1"/>
      <c r="D319" s="1"/>
      <c r="E319" s="1"/>
      <c r="F319" s="1"/>
      <c r="G319" s="1"/>
      <c r="H319" s="96"/>
      <c r="I319" s="97"/>
      <c r="J319" s="96"/>
      <c r="K319" s="96"/>
      <c r="L319" s="96"/>
      <c r="M319" s="96"/>
      <c r="N319" s="1"/>
      <c r="O319" s="1"/>
      <c r="P319" s="1"/>
      <c r="Q319" s="1"/>
      <c r="R319" s="1"/>
      <c r="S319" s="1"/>
    </row>
    <row r="320" spans="1:19" x14ac:dyDescent="0.25">
      <c r="A320" s="1"/>
      <c r="B320" s="1"/>
      <c r="C320" s="1"/>
      <c r="D320" s="1"/>
      <c r="E320" s="1"/>
      <c r="F320" s="1"/>
      <c r="G320" s="1"/>
      <c r="H320" s="96"/>
      <c r="I320" s="97"/>
      <c r="J320" s="96"/>
      <c r="K320" s="96"/>
      <c r="L320" s="96"/>
      <c r="M320" s="96"/>
      <c r="N320" s="1"/>
      <c r="O320" s="1"/>
      <c r="P320" s="1"/>
      <c r="Q320" s="1"/>
      <c r="R320" s="1"/>
      <c r="S320" s="1"/>
    </row>
    <row r="321" spans="1:19" x14ac:dyDescent="0.25">
      <c r="A321" s="1"/>
      <c r="B321" s="1"/>
      <c r="C321" s="1"/>
      <c r="D321" s="1"/>
      <c r="E321" s="1"/>
      <c r="F321" s="1"/>
      <c r="G321" s="1"/>
      <c r="H321" s="96"/>
      <c r="I321" s="97"/>
      <c r="J321" s="96"/>
      <c r="K321" s="96"/>
      <c r="L321" s="96"/>
      <c r="M321" s="96"/>
      <c r="N321" s="1"/>
      <c r="O321" s="1"/>
      <c r="P321" s="1"/>
      <c r="Q321" s="1"/>
      <c r="R321" s="1"/>
      <c r="S321" s="1"/>
    </row>
    <row r="322" spans="1:19" x14ac:dyDescent="0.25">
      <c r="A322" s="1"/>
      <c r="B322" s="1"/>
      <c r="C322" s="1"/>
      <c r="D322" s="1"/>
      <c r="E322" s="1"/>
      <c r="F322" s="1"/>
      <c r="G322" s="1"/>
      <c r="H322" s="96"/>
      <c r="I322" s="97"/>
      <c r="J322" s="96"/>
      <c r="K322" s="96"/>
      <c r="L322" s="96"/>
      <c r="M322" s="96"/>
      <c r="N322" s="1"/>
      <c r="O322" s="1"/>
      <c r="P322" s="1"/>
      <c r="Q322" s="1"/>
      <c r="R322" s="1"/>
      <c r="S322" s="1"/>
    </row>
    <row r="323" spans="1:19" x14ac:dyDescent="0.25">
      <c r="A323" s="1"/>
      <c r="B323" s="1"/>
      <c r="C323" s="1"/>
      <c r="D323" s="1"/>
      <c r="E323" s="1"/>
      <c r="F323" s="1"/>
      <c r="G323" s="1"/>
      <c r="H323" s="96"/>
      <c r="I323" s="97"/>
      <c r="J323" s="96"/>
      <c r="K323" s="96"/>
      <c r="L323" s="96"/>
      <c r="M323" s="96"/>
      <c r="N323" s="1"/>
      <c r="O323" s="1"/>
      <c r="P323" s="1"/>
      <c r="Q323" s="1"/>
      <c r="R323" s="1"/>
      <c r="S323" s="1"/>
    </row>
    <row r="324" spans="1:19" x14ac:dyDescent="0.25">
      <c r="A324" s="1"/>
      <c r="B324" s="1"/>
      <c r="C324" s="1"/>
      <c r="D324" s="1"/>
      <c r="E324" s="1"/>
      <c r="F324" s="1"/>
      <c r="G324" s="1"/>
      <c r="H324" s="96"/>
      <c r="I324" s="97"/>
      <c r="J324" s="96"/>
      <c r="K324" s="96"/>
      <c r="L324" s="96"/>
      <c r="M324" s="96"/>
      <c r="N324" s="1"/>
      <c r="O324" s="1"/>
      <c r="P324" s="1"/>
      <c r="Q324" s="1"/>
      <c r="R324" s="1"/>
      <c r="S324" s="1"/>
    </row>
    <row r="325" spans="1:19" x14ac:dyDescent="0.25">
      <c r="A325" s="1"/>
      <c r="B325" s="1"/>
      <c r="C325" s="1"/>
      <c r="D325" s="1"/>
      <c r="E325" s="1"/>
      <c r="F325" s="1"/>
      <c r="G325" s="1"/>
      <c r="H325" s="96"/>
      <c r="I325" s="97"/>
      <c r="J325" s="96"/>
      <c r="K325" s="96"/>
      <c r="L325" s="96"/>
      <c r="M325" s="96"/>
      <c r="N325" s="1"/>
      <c r="O325" s="1"/>
      <c r="P325" s="1"/>
      <c r="Q325" s="1"/>
      <c r="R325" s="1"/>
      <c r="S325" s="1"/>
    </row>
    <row r="326" spans="1:19" x14ac:dyDescent="0.25">
      <c r="A326" s="1"/>
      <c r="B326" s="1"/>
      <c r="C326" s="1"/>
      <c r="D326" s="1"/>
      <c r="E326" s="1"/>
      <c r="F326" s="1"/>
      <c r="G326" s="1"/>
      <c r="H326" s="96"/>
      <c r="I326" s="97"/>
      <c r="J326" s="96"/>
      <c r="K326" s="96"/>
      <c r="L326" s="96"/>
      <c r="M326" s="96"/>
      <c r="N326" s="1"/>
      <c r="O326" s="1"/>
      <c r="P326" s="1"/>
      <c r="Q326" s="1"/>
      <c r="R326" s="1"/>
      <c r="S326" s="1"/>
    </row>
    <row r="327" spans="1:19" x14ac:dyDescent="0.25">
      <c r="A327" s="1"/>
      <c r="B327" s="1"/>
      <c r="C327" s="1"/>
      <c r="D327" s="1"/>
      <c r="E327" s="1"/>
      <c r="F327" s="1"/>
      <c r="G327" s="1"/>
      <c r="H327" s="96"/>
      <c r="I327" s="97"/>
      <c r="J327" s="96"/>
      <c r="K327" s="96"/>
      <c r="L327" s="96"/>
      <c r="M327" s="96"/>
      <c r="N327" s="1"/>
      <c r="O327" s="1"/>
      <c r="P327" s="1"/>
      <c r="Q327" s="1"/>
      <c r="R327" s="1"/>
      <c r="S327" s="1"/>
    </row>
    <row r="328" spans="1:19" x14ac:dyDescent="0.25">
      <c r="A328" s="1"/>
      <c r="B328" s="1"/>
      <c r="C328" s="1"/>
      <c r="D328" s="1"/>
      <c r="E328" s="1"/>
      <c r="F328" s="1"/>
      <c r="G328" s="1"/>
      <c r="H328" s="96"/>
      <c r="I328" s="97"/>
      <c r="J328" s="96"/>
      <c r="K328" s="96"/>
      <c r="L328" s="96"/>
      <c r="M328" s="96"/>
      <c r="N328" s="1"/>
      <c r="O328" s="1"/>
      <c r="P328" s="1"/>
      <c r="Q328" s="1"/>
      <c r="R328" s="1"/>
      <c r="S328" s="1"/>
    </row>
    <row r="329" spans="1:19" x14ac:dyDescent="0.25">
      <c r="A329" s="1"/>
      <c r="B329" s="1"/>
      <c r="C329" s="1"/>
      <c r="D329" s="1"/>
      <c r="E329" s="1"/>
      <c r="F329" s="1"/>
      <c r="G329" s="1"/>
      <c r="H329" s="96"/>
      <c r="I329" s="97"/>
      <c r="J329" s="96"/>
      <c r="K329" s="96"/>
      <c r="L329" s="96"/>
      <c r="M329" s="96"/>
      <c r="N329" s="1"/>
      <c r="O329" s="1"/>
      <c r="P329" s="1"/>
      <c r="Q329" s="1"/>
      <c r="R329" s="1"/>
      <c r="S329" s="1"/>
    </row>
    <row r="330" spans="1:19" x14ac:dyDescent="0.25">
      <c r="A330" s="1"/>
      <c r="B330" s="1"/>
      <c r="C330" s="1"/>
      <c r="D330" s="1"/>
      <c r="E330" s="1"/>
      <c r="F330" s="1"/>
      <c r="G330" s="1"/>
      <c r="H330" s="96"/>
      <c r="I330" s="97"/>
      <c r="J330" s="96"/>
      <c r="K330" s="96"/>
      <c r="L330" s="96"/>
      <c r="M330" s="96"/>
      <c r="N330" s="1"/>
      <c r="O330" s="1"/>
      <c r="P330" s="1"/>
      <c r="Q330" s="1"/>
      <c r="R330" s="1"/>
      <c r="S330" s="1"/>
    </row>
    <row r="331" spans="1:19" x14ac:dyDescent="0.25">
      <c r="A331" s="1"/>
      <c r="B331" s="1"/>
      <c r="C331" s="1"/>
      <c r="D331" s="1"/>
      <c r="E331" s="1"/>
      <c r="F331" s="1"/>
      <c r="G331" s="1"/>
      <c r="H331" s="96"/>
      <c r="I331" s="97"/>
      <c r="J331" s="96"/>
      <c r="K331" s="96"/>
      <c r="L331" s="96"/>
      <c r="M331" s="96"/>
      <c r="N331" s="1"/>
      <c r="O331" s="1"/>
      <c r="P331" s="1"/>
      <c r="Q331" s="1"/>
      <c r="R331" s="1"/>
      <c r="S331" s="1"/>
    </row>
    <row r="332" spans="1:19" x14ac:dyDescent="0.25">
      <c r="A332" s="1"/>
      <c r="B332" s="1"/>
      <c r="C332" s="1"/>
      <c r="D332" s="1"/>
      <c r="E332" s="1"/>
      <c r="F332" s="1"/>
      <c r="G332" s="1"/>
      <c r="H332" s="96"/>
      <c r="I332" s="97"/>
      <c r="J332" s="96"/>
      <c r="K332" s="96"/>
      <c r="L332" s="96"/>
      <c r="M332" s="96"/>
      <c r="N332" s="1"/>
      <c r="O332" s="1"/>
      <c r="P332" s="1"/>
      <c r="Q332" s="1"/>
      <c r="R332" s="1"/>
      <c r="S332" s="1"/>
    </row>
    <row r="333" spans="1:19" x14ac:dyDescent="0.25">
      <c r="A333" s="1"/>
      <c r="B333" s="1"/>
      <c r="C333" s="1"/>
      <c r="D333" s="1"/>
      <c r="E333" s="1"/>
      <c r="F333" s="1"/>
      <c r="G333" s="1"/>
      <c r="H333" s="96"/>
      <c r="I333" s="97"/>
      <c r="J333" s="96"/>
      <c r="K333" s="96"/>
      <c r="L333" s="96"/>
      <c r="M333" s="96"/>
      <c r="N333" s="1"/>
      <c r="O333" s="1"/>
      <c r="P333" s="1"/>
      <c r="Q333" s="1"/>
      <c r="R333" s="1"/>
      <c r="S333" s="1"/>
    </row>
    <row r="334" spans="1:19" x14ac:dyDescent="0.25">
      <c r="A334" s="1"/>
      <c r="B334" s="1"/>
      <c r="C334" s="1"/>
      <c r="D334" s="1"/>
      <c r="E334" s="1"/>
      <c r="F334" s="1"/>
      <c r="G334" s="1"/>
      <c r="H334" s="96"/>
      <c r="I334" s="97"/>
      <c r="J334" s="96"/>
      <c r="K334" s="96"/>
      <c r="L334" s="96"/>
      <c r="M334" s="96"/>
      <c r="N334" s="1"/>
      <c r="O334" s="1"/>
      <c r="P334" s="1"/>
      <c r="Q334" s="1"/>
      <c r="R334" s="1"/>
      <c r="S334" s="1"/>
    </row>
    <row r="335" spans="1:19" x14ac:dyDescent="0.25">
      <c r="A335" s="1"/>
      <c r="B335" s="1"/>
      <c r="C335" s="1"/>
      <c r="D335" s="1"/>
      <c r="E335" s="1"/>
      <c r="F335" s="1"/>
      <c r="G335" s="1"/>
      <c r="H335" s="96"/>
      <c r="I335" s="97"/>
      <c r="J335" s="96"/>
      <c r="K335" s="96"/>
      <c r="L335" s="96"/>
      <c r="M335" s="96"/>
      <c r="N335" s="1"/>
      <c r="O335" s="1"/>
      <c r="P335" s="1"/>
      <c r="Q335" s="1"/>
      <c r="R335" s="1"/>
      <c r="S335" s="1"/>
    </row>
    <row r="336" spans="1:19" x14ac:dyDescent="0.25">
      <c r="A336" s="1"/>
      <c r="B336" s="1"/>
      <c r="C336" s="1"/>
      <c r="D336" s="1"/>
      <c r="E336" s="1"/>
      <c r="F336" s="1"/>
      <c r="G336" s="1"/>
      <c r="H336" s="96"/>
      <c r="I336" s="97"/>
      <c r="J336" s="96"/>
      <c r="K336" s="96"/>
      <c r="L336" s="96"/>
      <c r="M336" s="96"/>
      <c r="N336" s="1"/>
      <c r="O336" s="1"/>
      <c r="P336" s="1"/>
      <c r="Q336" s="1"/>
      <c r="R336" s="1"/>
      <c r="S336" s="1"/>
    </row>
    <row r="337" spans="1:19" x14ac:dyDescent="0.25">
      <c r="A337" s="1"/>
      <c r="B337" s="1"/>
      <c r="C337" s="1"/>
      <c r="D337" s="1"/>
      <c r="E337" s="1"/>
      <c r="F337" s="1"/>
      <c r="G337" s="1"/>
      <c r="H337" s="96"/>
      <c r="I337" s="97"/>
      <c r="J337" s="96"/>
      <c r="K337" s="96"/>
      <c r="L337" s="96"/>
      <c r="M337" s="96"/>
      <c r="N337" s="1"/>
      <c r="O337" s="1"/>
      <c r="P337" s="1"/>
      <c r="Q337" s="1"/>
      <c r="R337" s="1"/>
      <c r="S337" s="1"/>
    </row>
    <row r="338" spans="1:19" x14ac:dyDescent="0.25">
      <c r="A338" s="1"/>
      <c r="B338" s="1"/>
      <c r="C338" s="1"/>
      <c r="D338" s="1"/>
      <c r="E338" s="1"/>
      <c r="F338" s="1"/>
      <c r="G338" s="1"/>
      <c r="H338" s="96"/>
      <c r="I338" s="97"/>
      <c r="J338" s="96"/>
      <c r="K338" s="96"/>
      <c r="L338" s="96"/>
      <c r="M338" s="96"/>
      <c r="N338" s="1"/>
      <c r="O338" s="1"/>
      <c r="P338" s="1"/>
      <c r="Q338" s="1"/>
      <c r="R338" s="1"/>
      <c r="S338" s="1"/>
    </row>
    <row r="339" spans="1:19" x14ac:dyDescent="0.25">
      <c r="A339" s="1"/>
      <c r="B339" s="1"/>
      <c r="C339" s="1"/>
      <c r="D339" s="1"/>
      <c r="E339" s="1"/>
      <c r="F339" s="1"/>
      <c r="G339" s="1"/>
      <c r="H339" s="96"/>
      <c r="I339" s="97"/>
      <c r="J339" s="96"/>
      <c r="K339" s="96"/>
      <c r="L339" s="96"/>
      <c r="M339" s="96"/>
      <c r="N339" s="1"/>
      <c r="O339" s="1"/>
      <c r="P339" s="1"/>
      <c r="Q339" s="1"/>
      <c r="R339" s="1"/>
      <c r="S339" s="1"/>
    </row>
    <row r="340" spans="1:19" x14ac:dyDescent="0.25">
      <c r="A340" s="1"/>
      <c r="B340" s="1"/>
      <c r="C340" s="1"/>
      <c r="D340" s="1"/>
      <c r="E340" s="1"/>
      <c r="F340" s="1"/>
      <c r="G340" s="1"/>
      <c r="H340" s="96"/>
      <c r="I340" s="97"/>
      <c r="J340" s="96"/>
      <c r="K340" s="96"/>
      <c r="L340" s="96"/>
      <c r="M340" s="96"/>
      <c r="N340" s="1"/>
      <c r="O340" s="1"/>
      <c r="P340" s="1"/>
      <c r="Q340" s="1"/>
      <c r="R340" s="1"/>
      <c r="S340" s="1"/>
    </row>
    <row r="341" spans="1:19" x14ac:dyDescent="0.25">
      <c r="A341" s="1"/>
      <c r="B341" s="1"/>
      <c r="C341" s="1"/>
      <c r="D341" s="1"/>
      <c r="E341" s="1"/>
      <c r="F341" s="1"/>
      <c r="G341" s="1"/>
      <c r="H341" s="96"/>
      <c r="I341" s="97"/>
      <c r="J341" s="96"/>
      <c r="K341" s="96"/>
      <c r="L341" s="96"/>
      <c r="M341" s="96"/>
      <c r="N341" s="1"/>
      <c r="O341" s="1"/>
      <c r="P341" s="1"/>
      <c r="Q341" s="1"/>
      <c r="R341" s="1"/>
      <c r="S341" s="1"/>
    </row>
    <row r="342" spans="1:19" x14ac:dyDescent="0.25">
      <c r="A342" s="1"/>
      <c r="B342" s="1"/>
      <c r="C342" s="1"/>
      <c r="D342" s="1"/>
      <c r="E342" s="1"/>
      <c r="F342" s="1"/>
      <c r="G342" s="1"/>
      <c r="H342" s="96"/>
      <c r="I342" s="97"/>
      <c r="J342" s="96"/>
      <c r="K342" s="96"/>
      <c r="L342" s="96"/>
      <c r="M342" s="96"/>
      <c r="N342" s="1"/>
      <c r="O342" s="1"/>
      <c r="P342" s="1"/>
      <c r="Q342" s="1"/>
      <c r="R342" s="1"/>
      <c r="S342" s="1"/>
    </row>
    <row r="343" spans="1:19" x14ac:dyDescent="0.25">
      <c r="A343" s="1"/>
      <c r="B343" s="1"/>
      <c r="C343" s="1"/>
      <c r="D343" s="1"/>
      <c r="E343" s="1"/>
      <c r="F343" s="1"/>
      <c r="G343" s="1"/>
      <c r="H343" s="96"/>
      <c r="I343" s="97"/>
      <c r="J343" s="96"/>
      <c r="K343" s="96"/>
      <c r="L343" s="96"/>
      <c r="M343" s="96"/>
      <c r="N343" s="1"/>
      <c r="O343" s="1"/>
      <c r="P343" s="1"/>
      <c r="Q343" s="1"/>
      <c r="R343" s="1"/>
      <c r="S343" s="1"/>
    </row>
    <row r="344" spans="1:19" x14ac:dyDescent="0.25">
      <c r="A344" s="1"/>
      <c r="B344" s="1"/>
      <c r="C344" s="1"/>
      <c r="D344" s="1"/>
      <c r="E344" s="1"/>
      <c r="F344" s="1"/>
      <c r="G344" s="1"/>
      <c r="H344" s="96"/>
      <c r="I344" s="97"/>
      <c r="J344" s="96"/>
      <c r="K344" s="96"/>
      <c r="L344" s="96"/>
      <c r="M344" s="96"/>
      <c r="N344" s="1"/>
      <c r="O344" s="1"/>
      <c r="P344" s="1"/>
      <c r="Q344" s="1"/>
      <c r="R344" s="1"/>
      <c r="S344" s="1"/>
    </row>
    <row r="345" spans="1:19" x14ac:dyDescent="0.25">
      <c r="A345" s="1"/>
      <c r="B345" s="1"/>
      <c r="C345" s="1"/>
      <c r="D345" s="1"/>
      <c r="E345" s="1"/>
      <c r="F345" s="1"/>
      <c r="G345" s="1"/>
      <c r="H345" s="96"/>
      <c r="I345" s="97"/>
      <c r="J345" s="96"/>
      <c r="K345" s="96"/>
      <c r="L345" s="96"/>
      <c r="M345" s="96"/>
      <c r="N345" s="1"/>
      <c r="O345" s="1"/>
      <c r="P345" s="1"/>
      <c r="Q345" s="1"/>
      <c r="R345" s="1"/>
      <c r="S345" s="1"/>
    </row>
    <row r="346" spans="1:19" x14ac:dyDescent="0.25">
      <c r="A346" s="1"/>
      <c r="B346" s="1"/>
      <c r="C346" s="1"/>
      <c r="D346" s="1"/>
      <c r="E346" s="1"/>
      <c r="F346" s="1"/>
      <c r="G346" s="1"/>
      <c r="H346" s="96"/>
      <c r="I346" s="97"/>
      <c r="J346" s="96"/>
      <c r="K346" s="96"/>
      <c r="L346" s="96"/>
      <c r="M346" s="96"/>
      <c r="N346" s="1"/>
      <c r="O346" s="1"/>
      <c r="P346" s="1"/>
      <c r="Q346" s="1"/>
      <c r="R346" s="1"/>
      <c r="S346" s="1"/>
    </row>
    <row r="347" spans="1:19" x14ac:dyDescent="0.25">
      <c r="A347" s="1"/>
      <c r="B347" s="1"/>
      <c r="C347" s="1"/>
      <c r="D347" s="1"/>
      <c r="E347" s="1"/>
      <c r="F347" s="1"/>
      <c r="G347" s="1"/>
      <c r="H347" s="96"/>
      <c r="I347" s="97"/>
      <c r="J347" s="96"/>
      <c r="K347" s="96"/>
      <c r="L347" s="96"/>
      <c r="M347" s="96"/>
      <c r="N347" s="1"/>
      <c r="O347" s="1"/>
      <c r="P347" s="1"/>
      <c r="Q347" s="1"/>
      <c r="R347" s="1"/>
      <c r="S347" s="1"/>
    </row>
    <row r="348" spans="1:19" x14ac:dyDescent="0.25">
      <c r="A348" s="1"/>
      <c r="B348" s="1"/>
      <c r="C348" s="1"/>
      <c r="D348" s="1"/>
      <c r="E348" s="1"/>
      <c r="F348" s="1"/>
      <c r="G348" s="1"/>
      <c r="H348" s="96"/>
      <c r="I348" s="97"/>
      <c r="J348" s="96"/>
      <c r="K348" s="96"/>
      <c r="L348" s="96"/>
      <c r="M348" s="96"/>
      <c r="N348" s="1"/>
      <c r="O348" s="1"/>
      <c r="P348" s="1"/>
      <c r="Q348" s="1"/>
      <c r="R348" s="1"/>
      <c r="S348" s="1"/>
    </row>
    <row r="349" spans="1:19" x14ac:dyDescent="0.25">
      <c r="A349" s="1"/>
      <c r="B349" s="1"/>
      <c r="C349" s="1"/>
      <c r="D349" s="1"/>
      <c r="E349" s="1"/>
      <c r="F349" s="1"/>
      <c r="G349" s="1"/>
      <c r="H349" s="96"/>
      <c r="I349" s="97"/>
      <c r="J349" s="96"/>
      <c r="K349" s="96"/>
      <c r="L349" s="96"/>
      <c r="M349" s="96"/>
      <c r="N349" s="1"/>
      <c r="O349" s="1"/>
      <c r="P349" s="1"/>
      <c r="Q349" s="1"/>
      <c r="R349" s="1"/>
      <c r="S349" s="1"/>
    </row>
    <row r="350" spans="1:19" x14ac:dyDescent="0.25">
      <c r="A350" s="1"/>
      <c r="B350" s="1"/>
      <c r="C350" s="1"/>
      <c r="D350" s="1"/>
      <c r="E350" s="1"/>
      <c r="F350" s="1"/>
      <c r="G350" s="1"/>
      <c r="H350" s="96"/>
      <c r="I350" s="97"/>
      <c r="J350" s="96"/>
      <c r="K350" s="96"/>
      <c r="L350" s="96"/>
      <c r="M350" s="96"/>
      <c r="N350" s="1"/>
      <c r="O350" s="1"/>
      <c r="P350" s="1"/>
      <c r="Q350" s="1"/>
      <c r="R350" s="1"/>
      <c r="S350" s="1"/>
    </row>
    <row r="351" spans="1:19" x14ac:dyDescent="0.25">
      <c r="A351" s="1"/>
      <c r="B351" s="1"/>
      <c r="C351" s="1"/>
      <c r="D351" s="1"/>
      <c r="E351" s="1"/>
      <c r="F351" s="1"/>
      <c r="G351" s="1"/>
      <c r="H351" s="96"/>
      <c r="I351" s="97"/>
      <c r="J351" s="96"/>
      <c r="K351" s="96"/>
      <c r="L351" s="96"/>
      <c r="M351" s="96"/>
      <c r="N351" s="1"/>
      <c r="O351" s="1"/>
      <c r="P351" s="1"/>
      <c r="Q351" s="1"/>
      <c r="R351" s="1"/>
      <c r="S351" s="1"/>
    </row>
    <row r="352" spans="1:19" x14ac:dyDescent="0.25">
      <c r="A352" s="1"/>
      <c r="B352" s="1"/>
      <c r="C352" s="1"/>
      <c r="D352" s="1"/>
      <c r="E352" s="1"/>
      <c r="F352" s="1"/>
      <c r="G352" s="1"/>
      <c r="H352" s="96"/>
      <c r="I352" s="97"/>
      <c r="J352" s="96"/>
      <c r="K352" s="96"/>
      <c r="L352" s="96"/>
      <c r="M352" s="96"/>
      <c r="N352" s="1"/>
      <c r="O352" s="1"/>
      <c r="P352" s="1"/>
      <c r="Q352" s="1"/>
      <c r="R352" s="1"/>
      <c r="S352" s="1"/>
    </row>
    <row r="353" spans="1:19" x14ac:dyDescent="0.25">
      <c r="A353" s="1"/>
      <c r="B353" s="1"/>
      <c r="C353" s="1"/>
      <c r="D353" s="1"/>
      <c r="E353" s="1"/>
      <c r="F353" s="1"/>
      <c r="G353" s="1"/>
      <c r="H353" s="96"/>
      <c r="I353" s="97"/>
      <c r="J353" s="96"/>
      <c r="K353" s="96"/>
      <c r="L353" s="96"/>
      <c r="M353" s="96"/>
      <c r="N353" s="1"/>
      <c r="O353" s="1"/>
      <c r="P353" s="1"/>
      <c r="Q353" s="1"/>
      <c r="R353" s="1"/>
      <c r="S353" s="1"/>
    </row>
    <row r="354" spans="1:19" x14ac:dyDescent="0.25">
      <c r="A354" s="1"/>
      <c r="B354" s="1"/>
      <c r="C354" s="1"/>
      <c r="D354" s="1"/>
      <c r="E354" s="1"/>
      <c r="F354" s="1"/>
      <c r="G354" s="1"/>
      <c r="H354" s="96"/>
      <c r="I354" s="97"/>
      <c r="J354" s="96"/>
      <c r="K354" s="96"/>
      <c r="L354" s="96"/>
      <c r="M354" s="96"/>
      <c r="N354" s="1"/>
      <c r="O354" s="1"/>
      <c r="P354" s="1"/>
      <c r="Q354" s="1"/>
      <c r="R354" s="1"/>
      <c r="S354" s="1"/>
    </row>
    <row r="355" spans="1:19" x14ac:dyDescent="0.25">
      <c r="A355" s="1"/>
      <c r="B355" s="1"/>
      <c r="C355" s="1"/>
      <c r="D355" s="1"/>
      <c r="E355" s="1"/>
      <c r="F355" s="1"/>
      <c r="G355" s="1"/>
      <c r="H355" s="96"/>
      <c r="I355" s="97"/>
      <c r="J355" s="96"/>
      <c r="K355" s="96"/>
      <c r="L355" s="96"/>
      <c r="M355" s="96"/>
      <c r="N355" s="1"/>
      <c r="O355" s="1"/>
      <c r="P355" s="1"/>
      <c r="Q355" s="1"/>
      <c r="R355" s="1"/>
      <c r="S355" s="1"/>
    </row>
    <row r="356" spans="1:19" x14ac:dyDescent="0.25">
      <c r="A356" s="1"/>
      <c r="B356" s="1"/>
      <c r="C356" s="1"/>
      <c r="D356" s="1"/>
      <c r="E356" s="1"/>
      <c r="F356" s="1"/>
      <c r="G356" s="1"/>
      <c r="H356" s="96"/>
      <c r="I356" s="97"/>
      <c r="J356" s="96"/>
      <c r="K356" s="96"/>
      <c r="L356" s="96"/>
      <c r="M356" s="96"/>
      <c r="N356" s="1"/>
      <c r="O356" s="1"/>
      <c r="P356" s="1"/>
      <c r="Q356" s="1"/>
      <c r="R356" s="1"/>
      <c r="S356" s="1"/>
    </row>
    <row r="357" spans="1:19" x14ac:dyDescent="0.25">
      <c r="A357" s="1"/>
      <c r="B357" s="1"/>
      <c r="C357" s="1"/>
      <c r="D357" s="1"/>
      <c r="E357" s="1"/>
      <c r="F357" s="1"/>
      <c r="G357" s="1"/>
      <c r="H357" s="96"/>
      <c r="I357" s="97"/>
      <c r="J357" s="96"/>
      <c r="K357" s="96"/>
      <c r="L357" s="96"/>
      <c r="M357" s="96"/>
      <c r="N357" s="1"/>
      <c r="O357" s="1"/>
      <c r="P357" s="1"/>
      <c r="Q357" s="1"/>
      <c r="R357" s="1"/>
      <c r="S357" s="1"/>
    </row>
    <row r="358" spans="1:19" x14ac:dyDescent="0.25">
      <c r="A358" s="1"/>
      <c r="B358" s="1"/>
      <c r="C358" s="1"/>
      <c r="D358" s="1"/>
      <c r="E358" s="1"/>
      <c r="F358" s="1"/>
      <c r="G358" s="1"/>
      <c r="H358" s="96"/>
      <c r="I358" s="97"/>
      <c r="J358" s="96"/>
      <c r="K358" s="96"/>
      <c r="L358" s="96"/>
      <c r="M358" s="96"/>
      <c r="N358" s="1"/>
      <c r="O358" s="1"/>
      <c r="P358" s="1"/>
      <c r="Q358" s="1"/>
      <c r="R358" s="1"/>
      <c r="S358" s="1"/>
    </row>
    <row r="359" spans="1:19" x14ac:dyDescent="0.25">
      <c r="A359" s="1"/>
      <c r="B359" s="1"/>
      <c r="C359" s="1"/>
      <c r="D359" s="1"/>
      <c r="E359" s="1"/>
      <c r="F359" s="1"/>
      <c r="G359" s="1"/>
      <c r="H359" s="96"/>
      <c r="I359" s="97"/>
      <c r="J359" s="96"/>
      <c r="K359" s="96"/>
      <c r="L359" s="96"/>
      <c r="M359" s="96"/>
      <c r="N359" s="1"/>
      <c r="O359" s="1"/>
      <c r="P359" s="1"/>
      <c r="Q359" s="1"/>
      <c r="R359" s="1"/>
      <c r="S359" s="1"/>
    </row>
    <row r="360" spans="1:19" x14ac:dyDescent="0.25">
      <c r="A360" s="1"/>
      <c r="B360" s="1"/>
      <c r="C360" s="1"/>
      <c r="D360" s="1"/>
      <c r="E360" s="1"/>
      <c r="F360" s="1"/>
      <c r="G360" s="1"/>
      <c r="H360" s="96"/>
      <c r="I360" s="97"/>
      <c r="J360" s="96"/>
      <c r="K360" s="96"/>
      <c r="L360" s="96"/>
      <c r="M360" s="96"/>
      <c r="N360" s="1"/>
      <c r="O360" s="1"/>
      <c r="P360" s="1"/>
      <c r="Q360" s="1"/>
      <c r="R360" s="1"/>
      <c r="S360" s="1"/>
    </row>
    <row r="361" spans="1:19" x14ac:dyDescent="0.25">
      <c r="A361" s="1"/>
      <c r="B361" s="1"/>
      <c r="C361" s="1"/>
      <c r="D361" s="1"/>
      <c r="E361" s="1"/>
      <c r="F361" s="1"/>
      <c r="G361" s="1"/>
      <c r="H361" s="96"/>
      <c r="I361" s="97"/>
      <c r="J361" s="96"/>
      <c r="K361" s="96"/>
      <c r="L361" s="96"/>
      <c r="M361" s="96"/>
      <c r="N361" s="1"/>
      <c r="O361" s="1"/>
      <c r="P361" s="1"/>
      <c r="Q361" s="1"/>
      <c r="R361" s="1"/>
      <c r="S361" s="1"/>
    </row>
    <row r="362" spans="1:19" x14ac:dyDescent="0.25">
      <c r="A362" s="1"/>
      <c r="B362" s="1"/>
      <c r="C362" s="1"/>
      <c r="D362" s="1"/>
      <c r="E362" s="1"/>
      <c r="F362" s="1"/>
      <c r="G362" s="1"/>
      <c r="H362" s="96"/>
      <c r="I362" s="97"/>
      <c r="J362" s="96"/>
      <c r="K362" s="96"/>
      <c r="L362" s="96"/>
      <c r="M362" s="96"/>
      <c r="N362" s="1"/>
      <c r="O362" s="1"/>
      <c r="P362" s="1"/>
      <c r="Q362" s="1"/>
      <c r="R362" s="1"/>
      <c r="S362" s="1"/>
    </row>
    <row r="363" spans="1:19" x14ac:dyDescent="0.25">
      <c r="A363" s="1"/>
      <c r="B363" s="1"/>
      <c r="C363" s="1"/>
      <c r="D363" s="1"/>
      <c r="E363" s="1"/>
      <c r="F363" s="1"/>
      <c r="G363" s="1"/>
      <c r="H363" s="96"/>
      <c r="I363" s="97"/>
      <c r="J363" s="96"/>
      <c r="K363" s="96"/>
      <c r="L363" s="96"/>
      <c r="M363" s="96"/>
      <c r="N363" s="1"/>
      <c r="O363" s="1"/>
      <c r="P363" s="1"/>
      <c r="Q363" s="1"/>
      <c r="R363" s="1"/>
      <c r="S363" s="1"/>
    </row>
    <row r="364" spans="1:19" x14ac:dyDescent="0.25">
      <c r="A364" s="1"/>
      <c r="B364" s="1"/>
      <c r="C364" s="1"/>
      <c r="D364" s="1"/>
      <c r="E364" s="1"/>
      <c r="F364" s="1"/>
      <c r="G364" s="1"/>
      <c r="H364" s="96"/>
      <c r="I364" s="97"/>
      <c r="J364" s="96"/>
      <c r="K364" s="96"/>
      <c r="L364" s="96"/>
      <c r="M364" s="96"/>
      <c r="N364" s="1"/>
      <c r="O364" s="1"/>
      <c r="P364" s="1"/>
      <c r="Q364" s="1"/>
      <c r="R364" s="1"/>
      <c r="S364" s="1"/>
    </row>
    <row r="365" spans="1:19" x14ac:dyDescent="0.25">
      <c r="A365" s="1"/>
      <c r="B365" s="1"/>
      <c r="C365" s="1"/>
      <c r="D365" s="1"/>
      <c r="E365" s="1"/>
      <c r="F365" s="1"/>
      <c r="G365" s="1"/>
      <c r="H365" s="96"/>
      <c r="I365" s="97"/>
      <c r="J365" s="96"/>
      <c r="K365" s="96"/>
      <c r="L365" s="96"/>
      <c r="M365" s="96"/>
      <c r="N365" s="1"/>
      <c r="O365" s="1"/>
      <c r="P365" s="1"/>
      <c r="Q365" s="1"/>
      <c r="R365" s="1"/>
      <c r="S365" s="1"/>
    </row>
    <row r="366" spans="1:19" x14ac:dyDescent="0.25">
      <c r="A366" s="1"/>
      <c r="B366" s="1"/>
      <c r="C366" s="1"/>
      <c r="D366" s="1"/>
      <c r="E366" s="1"/>
      <c r="F366" s="1"/>
      <c r="G366" s="1"/>
      <c r="H366" s="96"/>
      <c r="I366" s="97"/>
      <c r="J366" s="96"/>
      <c r="K366" s="96"/>
      <c r="L366" s="96"/>
      <c r="M366" s="96"/>
      <c r="N366" s="1"/>
      <c r="O366" s="1"/>
      <c r="P366" s="1"/>
      <c r="Q366" s="1"/>
      <c r="R366" s="1"/>
      <c r="S366" s="1"/>
    </row>
    <row r="367" spans="1:19" x14ac:dyDescent="0.25">
      <c r="A367" s="1"/>
      <c r="B367" s="1"/>
      <c r="C367" s="1"/>
      <c r="D367" s="1"/>
      <c r="E367" s="1"/>
      <c r="F367" s="1"/>
      <c r="G367" s="1"/>
      <c r="H367" s="96"/>
      <c r="I367" s="97"/>
      <c r="J367" s="96"/>
      <c r="K367" s="96"/>
      <c r="L367" s="96"/>
      <c r="M367" s="96"/>
      <c r="N367" s="1"/>
      <c r="O367" s="1"/>
      <c r="P367" s="1"/>
      <c r="Q367" s="1"/>
      <c r="R367" s="1"/>
      <c r="S367" s="1"/>
    </row>
    <row r="368" spans="1:19" x14ac:dyDescent="0.25">
      <c r="A368" s="1"/>
      <c r="B368" s="1"/>
      <c r="C368" s="1"/>
      <c r="D368" s="1"/>
      <c r="E368" s="1"/>
      <c r="F368" s="1"/>
      <c r="G368" s="1"/>
      <c r="H368" s="96"/>
      <c r="I368" s="97"/>
      <c r="J368" s="96"/>
      <c r="K368" s="96"/>
      <c r="L368" s="96"/>
      <c r="M368" s="96"/>
      <c r="N368" s="1"/>
      <c r="O368" s="1"/>
      <c r="P368" s="1"/>
      <c r="Q368" s="1"/>
      <c r="R368" s="1"/>
      <c r="S368" s="1"/>
    </row>
    <row r="369" spans="1:19" x14ac:dyDescent="0.25">
      <c r="A369" s="1"/>
      <c r="B369" s="1"/>
      <c r="C369" s="1"/>
      <c r="D369" s="1"/>
      <c r="E369" s="1"/>
      <c r="F369" s="1"/>
      <c r="G369" s="1"/>
      <c r="H369" s="96"/>
      <c r="I369" s="97"/>
      <c r="J369" s="96"/>
      <c r="K369" s="96"/>
      <c r="L369" s="96"/>
      <c r="M369" s="96"/>
      <c r="N369" s="1"/>
      <c r="O369" s="1"/>
      <c r="P369" s="1"/>
      <c r="Q369" s="1"/>
      <c r="R369" s="1"/>
      <c r="S369" s="1"/>
    </row>
    <row r="370" spans="1:19" x14ac:dyDescent="0.25">
      <c r="A370" s="1"/>
      <c r="B370" s="1"/>
      <c r="C370" s="1"/>
      <c r="D370" s="1"/>
      <c r="E370" s="1"/>
      <c r="F370" s="1"/>
      <c r="G370" s="1"/>
      <c r="H370" s="96"/>
      <c r="I370" s="97"/>
      <c r="J370" s="96"/>
      <c r="K370" s="96"/>
      <c r="L370" s="96"/>
      <c r="M370" s="96"/>
      <c r="N370" s="1"/>
      <c r="O370" s="1"/>
      <c r="P370" s="1"/>
      <c r="Q370" s="1"/>
      <c r="R370" s="1"/>
      <c r="S370" s="1"/>
    </row>
    <row r="371" spans="1:19" x14ac:dyDescent="0.25">
      <c r="A371" s="1"/>
      <c r="B371" s="1"/>
      <c r="C371" s="1"/>
      <c r="D371" s="1"/>
      <c r="E371" s="1"/>
      <c r="F371" s="1"/>
      <c r="G371" s="1"/>
      <c r="H371" s="96"/>
      <c r="I371" s="97"/>
      <c r="J371" s="96"/>
      <c r="K371" s="96"/>
      <c r="L371" s="96"/>
      <c r="M371" s="96"/>
      <c r="N371" s="1"/>
      <c r="O371" s="1"/>
      <c r="P371" s="1"/>
      <c r="Q371" s="1"/>
      <c r="R371" s="1"/>
      <c r="S371" s="1"/>
    </row>
    <row r="372" spans="1:19" x14ac:dyDescent="0.25">
      <c r="A372" s="1"/>
      <c r="B372" s="1"/>
      <c r="C372" s="1"/>
      <c r="D372" s="1"/>
      <c r="E372" s="1"/>
      <c r="F372" s="1"/>
      <c r="G372" s="1"/>
      <c r="H372" s="96"/>
      <c r="I372" s="97"/>
      <c r="J372" s="96"/>
      <c r="K372" s="96"/>
      <c r="L372" s="96"/>
      <c r="M372" s="96"/>
      <c r="N372" s="1"/>
      <c r="O372" s="1"/>
      <c r="P372" s="1"/>
      <c r="Q372" s="1"/>
      <c r="R372" s="1"/>
      <c r="S372" s="1"/>
    </row>
    <row r="373" spans="1:19" x14ac:dyDescent="0.25">
      <c r="A373" s="1"/>
      <c r="B373" s="1"/>
      <c r="C373" s="1"/>
      <c r="D373" s="1"/>
      <c r="E373" s="1"/>
      <c r="F373" s="1"/>
      <c r="G373" s="1"/>
      <c r="H373" s="96"/>
      <c r="I373" s="97"/>
      <c r="J373" s="96"/>
      <c r="K373" s="96"/>
      <c r="L373" s="96"/>
      <c r="M373" s="96"/>
      <c r="N373" s="1"/>
      <c r="O373" s="1"/>
      <c r="P373" s="1"/>
      <c r="Q373" s="1"/>
      <c r="R373" s="1"/>
      <c r="S373" s="1"/>
    </row>
    <row r="374" spans="1:19" x14ac:dyDescent="0.25">
      <c r="A374" s="1"/>
      <c r="B374" s="1"/>
      <c r="C374" s="1"/>
      <c r="D374" s="1"/>
      <c r="E374" s="1"/>
      <c r="F374" s="1"/>
      <c r="G374" s="1"/>
      <c r="H374" s="96"/>
      <c r="I374" s="97"/>
      <c r="J374" s="96"/>
      <c r="K374" s="96"/>
      <c r="L374" s="96"/>
      <c r="M374" s="96"/>
      <c r="N374" s="1"/>
      <c r="O374" s="1"/>
      <c r="P374" s="1"/>
      <c r="Q374" s="1"/>
      <c r="R374" s="1"/>
      <c r="S374" s="1"/>
    </row>
    <row r="375" spans="1:19" x14ac:dyDescent="0.25">
      <c r="A375" s="1"/>
      <c r="B375" s="1"/>
      <c r="C375" s="1"/>
      <c r="D375" s="1"/>
      <c r="E375" s="1"/>
      <c r="F375" s="1"/>
      <c r="G375" s="1"/>
      <c r="H375" s="96"/>
      <c r="I375" s="97"/>
      <c r="J375" s="96"/>
      <c r="K375" s="96"/>
      <c r="L375" s="96"/>
      <c r="M375" s="96"/>
      <c r="N375" s="1"/>
      <c r="O375" s="1"/>
      <c r="P375" s="1"/>
      <c r="Q375" s="1"/>
      <c r="R375" s="1"/>
      <c r="S375" s="1"/>
    </row>
    <row r="376" spans="1:19" x14ac:dyDescent="0.25">
      <c r="A376" s="1"/>
      <c r="B376" s="1"/>
      <c r="C376" s="1"/>
      <c r="D376" s="1"/>
      <c r="E376" s="1"/>
      <c r="F376" s="1"/>
      <c r="G376" s="1"/>
      <c r="H376" s="96"/>
      <c r="I376" s="97"/>
      <c r="J376" s="96"/>
      <c r="K376" s="96"/>
      <c r="L376" s="96"/>
      <c r="M376" s="96"/>
      <c r="N376" s="1"/>
      <c r="O376" s="1"/>
      <c r="P376" s="1"/>
      <c r="Q376" s="1"/>
      <c r="R376" s="1"/>
      <c r="S376" s="1"/>
    </row>
    <row r="377" spans="1:19" x14ac:dyDescent="0.25">
      <c r="A377" s="1"/>
      <c r="B377" s="1"/>
      <c r="C377" s="1"/>
      <c r="D377" s="1"/>
      <c r="E377" s="1"/>
      <c r="F377" s="1"/>
      <c r="G377" s="1"/>
      <c r="H377" s="96"/>
      <c r="I377" s="97"/>
      <c r="J377" s="96"/>
      <c r="K377" s="96"/>
      <c r="L377" s="96"/>
      <c r="M377" s="96"/>
      <c r="N377" s="1"/>
      <c r="O377" s="1"/>
      <c r="P377" s="1"/>
      <c r="Q377" s="1"/>
      <c r="R377" s="1"/>
      <c r="S377" s="1"/>
    </row>
    <row r="378" spans="1:19" x14ac:dyDescent="0.25">
      <c r="A378" s="1"/>
      <c r="B378" s="1"/>
      <c r="C378" s="1"/>
      <c r="D378" s="1"/>
      <c r="E378" s="1"/>
      <c r="F378" s="1"/>
      <c r="G378" s="1"/>
      <c r="H378" s="96"/>
      <c r="I378" s="97"/>
      <c r="J378" s="96"/>
      <c r="K378" s="96"/>
      <c r="L378" s="96"/>
      <c r="M378" s="96"/>
      <c r="N378" s="1"/>
      <c r="O378" s="1"/>
      <c r="P378" s="1"/>
      <c r="Q378" s="1"/>
      <c r="R378" s="1"/>
      <c r="S378" s="1"/>
    </row>
    <row r="379" spans="1:19" x14ac:dyDescent="0.25">
      <c r="A379" s="1"/>
      <c r="B379" s="1"/>
      <c r="C379" s="1"/>
      <c r="D379" s="1"/>
      <c r="E379" s="1"/>
      <c r="F379" s="1"/>
      <c r="G379" s="1"/>
      <c r="H379" s="96"/>
      <c r="I379" s="97"/>
      <c r="J379" s="96"/>
      <c r="K379" s="96"/>
      <c r="L379" s="96"/>
      <c r="M379" s="96"/>
      <c r="N379" s="1"/>
      <c r="O379" s="1"/>
      <c r="P379" s="1"/>
      <c r="Q379" s="1"/>
      <c r="R379" s="1"/>
      <c r="S379" s="1"/>
    </row>
    <row r="380" spans="1:19" x14ac:dyDescent="0.25">
      <c r="A380" s="1"/>
      <c r="B380" s="1"/>
      <c r="C380" s="1"/>
      <c r="D380" s="1"/>
      <c r="E380" s="1"/>
      <c r="F380" s="1"/>
      <c r="G380" s="1"/>
      <c r="H380" s="96"/>
      <c r="I380" s="97"/>
      <c r="J380" s="96"/>
      <c r="K380" s="96"/>
      <c r="L380" s="96"/>
      <c r="M380" s="96"/>
      <c r="N380" s="1"/>
      <c r="O380" s="1"/>
      <c r="P380" s="1"/>
      <c r="Q380" s="1"/>
      <c r="R380" s="1"/>
      <c r="S380" s="1"/>
    </row>
    <row r="381" spans="1:19" x14ac:dyDescent="0.25">
      <c r="A381" s="1"/>
      <c r="B381" s="1"/>
      <c r="C381" s="1"/>
      <c r="D381" s="1"/>
      <c r="E381" s="1"/>
      <c r="F381" s="1"/>
      <c r="G381" s="1"/>
      <c r="H381" s="96"/>
      <c r="I381" s="97"/>
      <c r="J381" s="96"/>
      <c r="K381" s="96"/>
      <c r="L381" s="96"/>
      <c r="M381" s="96"/>
      <c r="N381" s="1"/>
      <c r="O381" s="1"/>
      <c r="P381" s="1"/>
      <c r="Q381" s="1"/>
      <c r="R381" s="1"/>
      <c r="S381" s="1"/>
    </row>
    <row r="382" spans="1:19" x14ac:dyDescent="0.25">
      <c r="A382" s="1"/>
      <c r="B382" s="1"/>
      <c r="C382" s="1"/>
      <c r="D382" s="1"/>
      <c r="E382" s="1"/>
      <c r="F382" s="1"/>
      <c r="G382" s="1"/>
      <c r="H382" s="96"/>
      <c r="I382" s="97"/>
      <c r="J382" s="96"/>
      <c r="K382" s="96"/>
      <c r="L382" s="96"/>
      <c r="M382" s="96"/>
      <c r="N382" s="1"/>
      <c r="O382" s="1"/>
      <c r="P382" s="1"/>
      <c r="Q382" s="1"/>
      <c r="R382" s="1"/>
      <c r="S382" s="1"/>
    </row>
    <row r="383" spans="1:19" x14ac:dyDescent="0.25">
      <c r="A383" s="1"/>
      <c r="B383" s="1"/>
      <c r="C383" s="1"/>
      <c r="D383" s="1"/>
      <c r="E383" s="1"/>
      <c r="F383" s="1"/>
      <c r="G383" s="1"/>
      <c r="H383" s="96"/>
      <c r="I383" s="97"/>
      <c r="J383" s="96"/>
      <c r="K383" s="96"/>
      <c r="L383" s="96"/>
      <c r="M383" s="96"/>
      <c r="N383" s="1"/>
      <c r="O383" s="1"/>
      <c r="P383" s="1"/>
      <c r="Q383" s="1"/>
      <c r="R383" s="1"/>
      <c r="S383" s="1"/>
    </row>
    <row r="384" spans="1:19" x14ac:dyDescent="0.25">
      <c r="A384" s="1"/>
      <c r="B384" s="1"/>
      <c r="C384" s="1"/>
      <c r="D384" s="1"/>
      <c r="E384" s="1"/>
      <c r="F384" s="1"/>
      <c r="G384" s="1"/>
      <c r="H384" s="96"/>
      <c r="I384" s="97"/>
      <c r="J384" s="96"/>
      <c r="K384" s="96"/>
      <c r="L384" s="96"/>
      <c r="M384" s="96"/>
      <c r="N384" s="1"/>
      <c r="O384" s="1"/>
      <c r="P384" s="1"/>
      <c r="Q384" s="1"/>
      <c r="R384" s="1"/>
      <c r="S384" s="1"/>
    </row>
    <row r="385" spans="1:19" x14ac:dyDescent="0.25">
      <c r="A385" s="1"/>
      <c r="B385" s="1"/>
      <c r="C385" s="1"/>
      <c r="D385" s="1"/>
      <c r="E385" s="1"/>
      <c r="F385" s="1"/>
      <c r="G385" s="1"/>
      <c r="H385" s="96"/>
      <c r="I385" s="97"/>
      <c r="J385" s="96"/>
      <c r="K385" s="96"/>
      <c r="L385" s="96"/>
      <c r="M385" s="96"/>
      <c r="N385" s="1"/>
      <c r="O385" s="1"/>
      <c r="P385" s="1"/>
      <c r="Q385" s="1"/>
      <c r="R385" s="1"/>
      <c r="S385" s="1"/>
    </row>
    <row r="386" spans="1:19" x14ac:dyDescent="0.25">
      <c r="A386" s="1"/>
      <c r="B386" s="1"/>
      <c r="C386" s="1"/>
      <c r="D386" s="1"/>
      <c r="E386" s="1"/>
      <c r="F386" s="1"/>
      <c r="G386" s="1"/>
      <c r="H386" s="96"/>
      <c r="I386" s="97"/>
      <c r="J386" s="96"/>
      <c r="K386" s="96"/>
      <c r="L386" s="96"/>
      <c r="M386" s="96"/>
      <c r="N386" s="1"/>
      <c r="O386" s="1"/>
      <c r="P386" s="1"/>
      <c r="Q386" s="1"/>
      <c r="R386" s="1"/>
      <c r="S386" s="1"/>
    </row>
    <row r="387" spans="1:19" x14ac:dyDescent="0.25">
      <c r="A387" s="1"/>
      <c r="B387" s="1"/>
      <c r="C387" s="1"/>
      <c r="D387" s="1"/>
      <c r="E387" s="1"/>
      <c r="F387" s="1"/>
      <c r="G387" s="1"/>
      <c r="H387" s="96"/>
      <c r="I387" s="97"/>
      <c r="J387" s="96"/>
      <c r="K387" s="96"/>
      <c r="L387" s="96"/>
      <c r="M387" s="96"/>
      <c r="N387" s="1"/>
      <c r="O387" s="1"/>
      <c r="P387" s="1"/>
      <c r="Q387" s="1"/>
      <c r="R387" s="1"/>
      <c r="S387" s="1"/>
    </row>
    <row r="388" spans="1:19" x14ac:dyDescent="0.25">
      <c r="A388" s="1"/>
      <c r="B388" s="1"/>
      <c r="C388" s="1"/>
      <c r="D388" s="1"/>
      <c r="E388" s="1"/>
      <c r="F388" s="1"/>
      <c r="G388" s="1"/>
      <c r="H388" s="96"/>
      <c r="I388" s="97"/>
      <c r="J388" s="96"/>
      <c r="K388" s="96"/>
      <c r="L388" s="96"/>
      <c r="M388" s="96"/>
      <c r="N388" s="1"/>
      <c r="O388" s="1"/>
      <c r="P388" s="1"/>
      <c r="Q388" s="1"/>
      <c r="R388" s="1"/>
      <c r="S388" s="1"/>
    </row>
    <row r="389" spans="1:19" x14ac:dyDescent="0.25">
      <c r="A389" s="1"/>
      <c r="B389" s="1"/>
      <c r="C389" s="1"/>
      <c r="D389" s="1"/>
      <c r="E389" s="1"/>
      <c r="F389" s="1"/>
      <c r="G389" s="1"/>
      <c r="H389" s="96"/>
      <c r="I389" s="97"/>
      <c r="J389" s="96"/>
      <c r="K389" s="96"/>
      <c r="L389" s="96"/>
      <c r="M389" s="96"/>
      <c r="N389" s="1"/>
      <c r="O389" s="1"/>
      <c r="P389" s="1"/>
      <c r="Q389" s="1"/>
      <c r="R389" s="1"/>
      <c r="S389" s="1"/>
    </row>
    <row r="390" spans="1:19" x14ac:dyDescent="0.25">
      <c r="A390" s="1"/>
      <c r="B390" s="1"/>
      <c r="C390" s="1"/>
      <c r="D390" s="1"/>
      <c r="E390" s="1"/>
      <c r="F390" s="1"/>
      <c r="G390" s="1"/>
      <c r="H390" s="96"/>
      <c r="I390" s="97"/>
      <c r="J390" s="96"/>
      <c r="K390" s="96"/>
      <c r="L390" s="96"/>
      <c r="M390" s="96"/>
      <c r="N390" s="1"/>
      <c r="O390" s="1"/>
      <c r="P390" s="1"/>
      <c r="Q390" s="1"/>
      <c r="R390" s="1"/>
      <c r="S390" s="1"/>
    </row>
    <row r="391" spans="1:19" x14ac:dyDescent="0.25">
      <c r="A391" s="1"/>
      <c r="B391" s="1"/>
      <c r="C391" s="1"/>
      <c r="D391" s="1"/>
      <c r="E391" s="1"/>
      <c r="F391" s="1"/>
      <c r="G391" s="1"/>
      <c r="H391" s="96"/>
      <c r="I391" s="97"/>
      <c r="J391" s="96"/>
      <c r="K391" s="96"/>
      <c r="L391" s="96"/>
      <c r="M391" s="96"/>
      <c r="N391" s="1"/>
      <c r="O391" s="1"/>
      <c r="P391" s="1"/>
      <c r="Q391" s="1"/>
      <c r="R391" s="1"/>
      <c r="S391" s="1"/>
    </row>
    <row r="392" spans="1:19" x14ac:dyDescent="0.25">
      <c r="A392" s="1"/>
      <c r="B392" s="1"/>
      <c r="C392" s="1"/>
      <c r="D392" s="1"/>
      <c r="E392" s="1"/>
      <c r="F392" s="1"/>
      <c r="G392" s="1"/>
      <c r="H392" s="96"/>
      <c r="I392" s="97"/>
      <c r="J392" s="96"/>
      <c r="K392" s="96"/>
      <c r="L392" s="96"/>
      <c r="M392" s="96"/>
      <c r="N392" s="1"/>
      <c r="O392" s="1"/>
      <c r="P392" s="1"/>
      <c r="Q392" s="1"/>
      <c r="R392" s="1"/>
      <c r="S392" s="1"/>
    </row>
    <row r="393" spans="1:19" x14ac:dyDescent="0.25">
      <c r="A393" s="1"/>
      <c r="B393" s="1"/>
      <c r="C393" s="1"/>
      <c r="D393" s="1"/>
      <c r="E393" s="1"/>
      <c r="F393" s="1"/>
      <c r="G393" s="1"/>
      <c r="H393" s="96"/>
      <c r="I393" s="97"/>
      <c r="J393" s="96"/>
      <c r="K393" s="96"/>
      <c r="L393" s="96"/>
      <c r="M393" s="96"/>
      <c r="N393" s="1"/>
      <c r="O393" s="1"/>
      <c r="P393" s="1"/>
      <c r="Q393" s="1"/>
      <c r="R393" s="1"/>
      <c r="S393" s="1"/>
    </row>
    <row r="394" spans="1:19" x14ac:dyDescent="0.25">
      <c r="A394" s="1"/>
      <c r="B394" s="1"/>
      <c r="C394" s="1"/>
      <c r="D394" s="1"/>
      <c r="E394" s="1"/>
      <c r="F394" s="1"/>
      <c r="G394" s="1"/>
      <c r="H394" s="96"/>
      <c r="I394" s="97"/>
      <c r="J394" s="96"/>
      <c r="K394" s="96"/>
      <c r="L394" s="96"/>
      <c r="M394" s="96"/>
      <c r="N394" s="1"/>
      <c r="O394" s="1"/>
      <c r="P394" s="1"/>
      <c r="Q394" s="1"/>
      <c r="R394" s="1"/>
      <c r="S394" s="1"/>
    </row>
    <row r="395" spans="1:19" x14ac:dyDescent="0.25">
      <c r="A395" s="1"/>
      <c r="B395" s="1"/>
      <c r="C395" s="1"/>
      <c r="D395" s="1"/>
      <c r="E395" s="1"/>
      <c r="F395" s="1"/>
      <c r="G395" s="1"/>
      <c r="H395" s="96"/>
      <c r="I395" s="97"/>
      <c r="J395" s="96"/>
      <c r="K395" s="96"/>
      <c r="L395" s="96"/>
      <c r="M395" s="96"/>
      <c r="N395" s="1"/>
      <c r="O395" s="1"/>
      <c r="P395" s="1"/>
      <c r="Q395" s="1"/>
      <c r="R395" s="1"/>
      <c r="S395" s="1"/>
    </row>
    <row r="396" spans="1:19" x14ac:dyDescent="0.25">
      <c r="A396" s="1"/>
      <c r="B396" s="1"/>
      <c r="C396" s="1"/>
      <c r="D396" s="1"/>
      <c r="E396" s="1"/>
      <c r="F396" s="1"/>
      <c r="G396" s="1"/>
      <c r="H396" s="96"/>
      <c r="I396" s="97"/>
      <c r="J396" s="96"/>
      <c r="K396" s="96"/>
      <c r="L396" s="96"/>
      <c r="M396" s="96"/>
      <c r="N396" s="1"/>
      <c r="O396" s="1"/>
      <c r="P396" s="1"/>
      <c r="Q396" s="1"/>
      <c r="R396" s="1"/>
      <c r="S396" s="1"/>
    </row>
    <row r="397" spans="1:19" x14ac:dyDescent="0.25">
      <c r="A397" s="1"/>
      <c r="B397" s="1"/>
      <c r="C397" s="1"/>
      <c r="D397" s="1"/>
      <c r="E397" s="1"/>
      <c r="F397" s="1"/>
      <c r="G397" s="1"/>
      <c r="H397" s="96"/>
      <c r="I397" s="97"/>
      <c r="J397" s="96"/>
      <c r="K397" s="96"/>
      <c r="L397" s="96"/>
      <c r="M397" s="96"/>
      <c r="N397" s="1"/>
      <c r="O397" s="1"/>
      <c r="P397" s="1"/>
      <c r="Q397" s="1"/>
      <c r="R397" s="1"/>
      <c r="S397" s="1"/>
    </row>
    <row r="398" spans="1:19" x14ac:dyDescent="0.25">
      <c r="A398" s="1"/>
      <c r="B398" s="1"/>
      <c r="C398" s="1"/>
      <c r="D398" s="1"/>
      <c r="E398" s="1"/>
      <c r="F398" s="1"/>
      <c r="G398" s="1"/>
      <c r="H398" s="96"/>
      <c r="I398" s="97"/>
      <c r="J398" s="96"/>
      <c r="K398" s="96"/>
      <c r="L398" s="96"/>
      <c r="M398" s="96"/>
      <c r="N398" s="1"/>
      <c r="O398" s="1"/>
      <c r="P398" s="1"/>
      <c r="Q398" s="1"/>
      <c r="R398" s="1"/>
      <c r="S398" s="1"/>
    </row>
    <row r="399" spans="1:19" x14ac:dyDescent="0.25">
      <c r="A399" s="1"/>
      <c r="B399" s="1"/>
      <c r="C399" s="1"/>
      <c r="D399" s="1"/>
      <c r="E399" s="1"/>
      <c r="F399" s="1"/>
      <c r="G399" s="1"/>
      <c r="H399" s="96"/>
      <c r="I399" s="97"/>
      <c r="J399" s="96"/>
      <c r="K399" s="96"/>
      <c r="L399" s="96"/>
      <c r="M399" s="96"/>
      <c r="N399" s="1"/>
      <c r="O399" s="1"/>
      <c r="P399" s="1"/>
      <c r="Q399" s="1"/>
      <c r="R399" s="1"/>
      <c r="S399" s="1"/>
    </row>
    <row r="400" spans="1:19" x14ac:dyDescent="0.25">
      <c r="A400" s="1"/>
      <c r="B400" s="1"/>
      <c r="C400" s="1"/>
      <c r="D400" s="1"/>
      <c r="E400" s="1"/>
      <c r="F400" s="1"/>
      <c r="G400" s="1"/>
      <c r="H400" s="96"/>
      <c r="I400" s="97"/>
      <c r="J400" s="96"/>
      <c r="K400" s="96"/>
      <c r="L400" s="96"/>
      <c r="M400" s="96"/>
      <c r="N400" s="1"/>
      <c r="O400" s="1"/>
      <c r="P400" s="1"/>
      <c r="Q400" s="1"/>
      <c r="R400" s="1"/>
      <c r="S400" s="1"/>
    </row>
    <row r="401" spans="1:19" x14ac:dyDescent="0.25">
      <c r="A401" s="1"/>
      <c r="B401" s="1"/>
      <c r="C401" s="1"/>
      <c r="D401" s="1"/>
      <c r="E401" s="1"/>
      <c r="F401" s="1"/>
      <c r="G401" s="1"/>
      <c r="H401" s="96"/>
      <c r="I401" s="97"/>
      <c r="J401" s="96"/>
      <c r="K401" s="96"/>
      <c r="L401" s="96"/>
      <c r="M401" s="96"/>
      <c r="N401" s="1"/>
      <c r="O401" s="1"/>
      <c r="P401" s="1"/>
      <c r="Q401" s="1"/>
      <c r="R401" s="1"/>
      <c r="S401" s="1"/>
    </row>
    <row r="402" spans="1:19" x14ac:dyDescent="0.25">
      <c r="A402" s="1"/>
      <c r="B402" s="1"/>
      <c r="C402" s="1"/>
      <c r="D402" s="1"/>
      <c r="E402" s="1"/>
      <c r="F402" s="1"/>
      <c r="G402" s="1"/>
      <c r="H402" s="96"/>
      <c r="I402" s="97"/>
      <c r="J402" s="96"/>
      <c r="K402" s="96"/>
      <c r="L402" s="96"/>
      <c r="M402" s="96"/>
      <c r="N402" s="1"/>
      <c r="O402" s="1"/>
      <c r="P402" s="1"/>
      <c r="Q402" s="1"/>
      <c r="R402" s="1"/>
      <c r="S402" s="1"/>
    </row>
    <row r="403" spans="1:19" x14ac:dyDescent="0.25">
      <c r="A403" s="1"/>
      <c r="B403" s="1"/>
      <c r="C403" s="1"/>
      <c r="D403" s="1"/>
      <c r="E403" s="1"/>
      <c r="F403" s="1"/>
      <c r="G403" s="1"/>
      <c r="H403" s="96"/>
      <c r="I403" s="97"/>
      <c r="J403" s="96"/>
      <c r="K403" s="96"/>
      <c r="L403" s="96"/>
      <c r="M403" s="96"/>
      <c r="N403" s="1"/>
      <c r="O403" s="1"/>
      <c r="P403" s="1"/>
      <c r="Q403" s="1"/>
      <c r="R403" s="1"/>
      <c r="S403" s="1"/>
    </row>
    <row r="404" spans="1:19" x14ac:dyDescent="0.25">
      <c r="A404" s="1"/>
      <c r="B404" s="1"/>
      <c r="C404" s="1"/>
      <c r="D404" s="1"/>
      <c r="E404" s="1"/>
      <c r="F404" s="1"/>
      <c r="G404" s="1"/>
      <c r="H404" s="96"/>
      <c r="I404" s="97"/>
      <c r="J404" s="96"/>
      <c r="K404" s="96"/>
      <c r="L404" s="96"/>
      <c r="M404" s="96"/>
      <c r="N404" s="1"/>
      <c r="O404" s="1"/>
      <c r="P404" s="1"/>
      <c r="Q404" s="1"/>
      <c r="R404" s="1"/>
      <c r="S404" s="1"/>
    </row>
    <row r="405" spans="1:19" x14ac:dyDescent="0.25">
      <c r="A405" s="1"/>
      <c r="B405" s="1"/>
      <c r="C405" s="1"/>
      <c r="D405" s="1"/>
      <c r="E405" s="1"/>
      <c r="F405" s="1"/>
      <c r="G405" s="1"/>
      <c r="H405" s="96"/>
      <c r="I405" s="97"/>
      <c r="J405" s="96"/>
      <c r="K405" s="96"/>
      <c r="L405" s="96"/>
      <c r="M405" s="96"/>
      <c r="N405" s="1"/>
      <c r="O405" s="1"/>
      <c r="P405" s="1"/>
      <c r="Q405" s="1"/>
      <c r="R405" s="1"/>
      <c r="S405" s="1"/>
    </row>
    <row r="406" spans="1:19" x14ac:dyDescent="0.25">
      <c r="A406" s="1"/>
      <c r="B406" s="1"/>
      <c r="C406" s="1"/>
      <c r="D406" s="1"/>
      <c r="E406" s="1"/>
      <c r="F406" s="1"/>
      <c r="G406" s="1"/>
      <c r="H406" s="96"/>
      <c r="I406" s="97"/>
      <c r="J406" s="96"/>
      <c r="K406" s="96"/>
      <c r="L406" s="96"/>
      <c r="M406" s="96"/>
      <c r="N406" s="1"/>
      <c r="O406" s="1"/>
      <c r="P406" s="1"/>
      <c r="Q406" s="1"/>
      <c r="R406" s="1"/>
      <c r="S406" s="1"/>
    </row>
    <row r="407" spans="1:19" x14ac:dyDescent="0.25">
      <c r="A407" s="1"/>
      <c r="B407" s="1"/>
      <c r="C407" s="1"/>
      <c r="D407" s="1"/>
      <c r="E407" s="1"/>
      <c r="F407" s="1"/>
      <c r="G407" s="1"/>
      <c r="H407" s="96"/>
      <c r="I407" s="97"/>
      <c r="J407" s="96"/>
      <c r="K407" s="96"/>
      <c r="L407" s="96"/>
      <c r="M407" s="96"/>
      <c r="N407" s="1"/>
      <c r="O407" s="1"/>
      <c r="P407" s="1"/>
      <c r="Q407" s="1"/>
      <c r="R407" s="1"/>
      <c r="S407" s="1"/>
    </row>
    <row r="408" spans="1:19" x14ac:dyDescent="0.25">
      <c r="A408" s="1"/>
      <c r="B408" s="1"/>
      <c r="C408" s="1"/>
      <c r="D408" s="1"/>
      <c r="E408" s="1"/>
      <c r="F408" s="1"/>
      <c r="G408" s="1"/>
      <c r="H408" s="96"/>
      <c r="I408" s="97"/>
      <c r="J408" s="96"/>
      <c r="K408" s="96"/>
      <c r="L408" s="96"/>
      <c r="M408" s="96"/>
      <c r="N408" s="1"/>
      <c r="O408" s="1"/>
      <c r="P408" s="1"/>
      <c r="Q408" s="1"/>
      <c r="R408" s="1"/>
      <c r="S408" s="1"/>
    </row>
    <row r="409" spans="1:19" x14ac:dyDescent="0.25">
      <c r="A409" s="1"/>
      <c r="B409" s="1"/>
      <c r="C409" s="1"/>
      <c r="D409" s="1"/>
      <c r="E409" s="1"/>
      <c r="F409" s="1"/>
      <c r="G409" s="1"/>
      <c r="H409" s="96"/>
      <c r="I409" s="97"/>
      <c r="J409" s="96"/>
      <c r="K409" s="96"/>
      <c r="L409" s="96"/>
      <c r="M409" s="96"/>
      <c r="N409" s="1"/>
      <c r="O409" s="1"/>
      <c r="P409" s="1"/>
      <c r="Q409" s="1"/>
      <c r="R409" s="1"/>
      <c r="S409" s="1"/>
    </row>
    <row r="410" spans="1:19" x14ac:dyDescent="0.25">
      <c r="A410" s="1"/>
      <c r="B410" s="1"/>
      <c r="C410" s="1"/>
      <c r="D410" s="1"/>
      <c r="E410" s="1"/>
      <c r="F410" s="1"/>
      <c r="G410" s="1"/>
      <c r="H410" s="96"/>
      <c r="I410" s="97"/>
      <c r="J410" s="96"/>
      <c r="K410" s="96"/>
      <c r="L410" s="96"/>
      <c r="M410" s="96"/>
      <c r="N410" s="1"/>
      <c r="O410" s="1"/>
      <c r="P410" s="1"/>
      <c r="Q410" s="1"/>
      <c r="R410" s="1"/>
      <c r="S410" s="1"/>
    </row>
    <row r="411" spans="1:19" x14ac:dyDescent="0.25">
      <c r="A411" s="1"/>
      <c r="B411" s="1"/>
      <c r="C411" s="1"/>
      <c r="D411" s="1"/>
      <c r="E411" s="1"/>
      <c r="F411" s="1"/>
      <c r="G411" s="1"/>
      <c r="H411" s="96"/>
      <c r="I411" s="97"/>
      <c r="J411" s="96"/>
      <c r="K411" s="96"/>
      <c r="L411" s="96"/>
      <c r="M411" s="96"/>
      <c r="N411" s="1"/>
      <c r="O411" s="1"/>
      <c r="P411" s="1"/>
      <c r="Q411" s="1"/>
      <c r="R411" s="1"/>
      <c r="S411" s="1"/>
    </row>
    <row r="412" spans="1:19" x14ac:dyDescent="0.25">
      <c r="A412" s="1"/>
      <c r="B412" s="1"/>
      <c r="C412" s="1"/>
      <c r="D412" s="1"/>
      <c r="E412" s="1"/>
      <c r="F412" s="1"/>
      <c r="G412" s="1"/>
      <c r="H412" s="96"/>
      <c r="I412" s="97"/>
      <c r="J412" s="96"/>
      <c r="K412" s="96"/>
      <c r="L412" s="96"/>
      <c r="M412" s="96"/>
      <c r="N412" s="1"/>
      <c r="O412" s="1"/>
      <c r="P412" s="1"/>
      <c r="Q412" s="1"/>
      <c r="R412" s="1"/>
      <c r="S412" s="1"/>
    </row>
    <row r="413" spans="1:19" x14ac:dyDescent="0.25">
      <c r="A413" s="1"/>
      <c r="B413" s="1"/>
      <c r="C413" s="1"/>
      <c r="D413" s="1"/>
      <c r="E413" s="1"/>
      <c r="F413" s="1"/>
      <c r="G413" s="1"/>
      <c r="H413" s="96"/>
      <c r="I413" s="97"/>
      <c r="J413" s="96"/>
      <c r="K413" s="96"/>
      <c r="L413" s="96"/>
      <c r="M413" s="96"/>
      <c r="N413" s="1"/>
      <c r="O413" s="1"/>
      <c r="P413" s="1"/>
      <c r="Q413" s="1"/>
      <c r="R413" s="1"/>
      <c r="S413" s="1"/>
    </row>
    <row r="414" spans="1:19" x14ac:dyDescent="0.25">
      <c r="A414" s="1"/>
      <c r="B414" s="1"/>
      <c r="C414" s="1"/>
      <c r="D414" s="1"/>
      <c r="E414" s="1"/>
      <c r="F414" s="1"/>
      <c r="G414" s="1"/>
      <c r="H414" s="96"/>
      <c r="I414" s="97"/>
      <c r="J414" s="96"/>
      <c r="K414" s="96"/>
      <c r="L414" s="96"/>
      <c r="M414" s="96"/>
      <c r="N414" s="1"/>
      <c r="O414" s="1"/>
      <c r="P414" s="1"/>
      <c r="Q414" s="1"/>
      <c r="R414" s="1"/>
      <c r="S414" s="1"/>
    </row>
    <row r="415" spans="1:19" x14ac:dyDescent="0.25">
      <c r="A415" s="1"/>
      <c r="B415" s="1"/>
      <c r="C415" s="1"/>
      <c r="D415" s="1"/>
      <c r="E415" s="1"/>
      <c r="F415" s="1"/>
      <c r="G415" s="1"/>
      <c r="H415" s="96"/>
      <c r="I415" s="97"/>
      <c r="J415" s="96"/>
      <c r="K415" s="96"/>
      <c r="L415" s="96"/>
      <c r="M415" s="96"/>
      <c r="N415" s="1"/>
      <c r="O415" s="1"/>
      <c r="P415" s="1"/>
      <c r="Q415" s="1"/>
      <c r="R415" s="1"/>
      <c r="S415" s="1"/>
    </row>
    <row r="416" spans="1:19" x14ac:dyDescent="0.25">
      <c r="A416" s="1"/>
      <c r="B416" s="1"/>
      <c r="C416" s="1"/>
      <c r="D416" s="1"/>
      <c r="E416" s="1"/>
      <c r="F416" s="1"/>
      <c r="G416" s="1"/>
      <c r="H416" s="96"/>
      <c r="I416" s="97"/>
      <c r="J416" s="96"/>
      <c r="K416" s="96"/>
      <c r="L416" s="96"/>
      <c r="M416" s="96"/>
      <c r="N416" s="1"/>
      <c r="O416" s="1"/>
      <c r="P416" s="1"/>
      <c r="Q416" s="1"/>
      <c r="R416" s="1"/>
      <c r="S416" s="1"/>
    </row>
    <row r="417" spans="1:19" x14ac:dyDescent="0.25">
      <c r="A417" s="1"/>
      <c r="B417" s="1"/>
      <c r="C417" s="1"/>
      <c r="D417" s="1"/>
      <c r="E417" s="1"/>
      <c r="F417" s="1"/>
      <c r="G417" s="1"/>
      <c r="H417" s="96"/>
      <c r="I417" s="97"/>
      <c r="J417" s="96"/>
      <c r="K417" s="96"/>
      <c r="L417" s="96"/>
      <c r="M417" s="96"/>
      <c r="N417" s="1"/>
      <c r="O417" s="1"/>
      <c r="P417" s="1"/>
      <c r="Q417" s="1"/>
      <c r="R417" s="1"/>
      <c r="S417" s="1"/>
    </row>
    <row r="418" spans="1:19" x14ac:dyDescent="0.25">
      <c r="A418" s="1"/>
      <c r="B418" s="1"/>
      <c r="C418" s="1"/>
      <c r="D418" s="1"/>
      <c r="E418" s="1"/>
      <c r="F418" s="1"/>
      <c r="G418" s="1"/>
      <c r="H418" s="96"/>
      <c r="I418" s="97"/>
      <c r="J418" s="96"/>
      <c r="K418" s="96"/>
      <c r="L418" s="96"/>
      <c r="M418" s="96"/>
      <c r="N418" s="1"/>
      <c r="O418" s="1"/>
      <c r="P418" s="1"/>
      <c r="Q418" s="1"/>
      <c r="R418" s="1"/>
      <c r="S418" s="1"/>
    </row>
    <row r="419" spans="1:19" x14ac:dyDescent="0.25">
      <c r="A419" s="1"/>
      <c r="B419" s="1"/>
      <c r="C419" s="1"/>
      <c r="D419" s="1"/>
      <c r="E419" s="1"/>
      <c r="F419" s="1"/>
      <c r="G419" s="1"/>
      <c r="H419" s="96"/>
      <c r="I419" s="97"/>
      <c r="J419" s="96"/>
      <c r="K419" s="96"/>
      <c r="L419" s="96"/>
      <c r="M419" s="96"/>
      <c r="N419" s="1"/>
      <c r="O419" s="1"/>
      <c r="P419" s="1"/>
      <c r="Q419" s="1"/>
      <c r="R419" s="1"/>
      <c r="S419" s="1"/>
    </row>
    <row r="420" spans="1:19" x14ac:dyDescent="0.25">
      <c r="A420" s="1"/>
      <c r="B420" s="1"/>
      <c r="C420" s="1"/>
      <c r="D420" s="1"/>
      <c r="E420" s="1"/>
      <c r="F420" s="1"/>
      <c r="G420" s="1"/>
      <c r="H420" s="96"/>
      <c r="I420" s="97"/>
      <c r="J420" s="96"/>
      <c r="K420" s="96"/>
      <c r="L420" s="96"/>
      <c r="M420" s="96"/>
      <c r="N420" s="1"/>
      <c r="O420" s="1"/>
      <c r="P420" s="1"/>
      <c r="Q420" s="1"/>
      <c r="R420" s="1"/>
      <c r="S420" s="1"/>
    </row>
    <row r="421" spans="1:19" x14ac:dyDescent="0.25">
      <c r="A421" s="1"/>
      <c r="B421" s="1"/>
      <c r="C421" s="1"/>
      <c r="D421" s="1"/>
      <c r="E421" s="1"/>
      <c r="F421" s="1"/>
      <c r="G421" s="1"/>
      <c r="H421" s="96"/>
      <c r="I421" s="97"/>
      <c r="J421" s="96"/>
      <c r="K421" s="96"/>
      <c r="L421" s="96"/>
      <c r="M421" s="96"/>
      <c r="N421" s="1"/>
      <c r="O421" s="1"/>
      <c r="P421" s="1"/>
      <c r="Q421" s="1"/>
      <c r="R421" s="1"/>
      <c r="S421" s="1"/>
    </row>
    <row r="422" spans="1:19" x14ac:dyDescent="0.25">
      <c r="A422" s="1"/>
      <c r="B422" s="1"/>
      <c r="C422" s="1"/>
      <c r="D422" s="1"/>
      <c r="E422" s="1"/>
      <c r="F422" s="1"/>
      <c r="G422" s="1"/>
      <c r="H422" s="96"/>
      <c r="I422" s="97"/>
      <c r="J422" s="96"/>
      <c r="K422" s="96"/>
      <c r="L422" s="96"/>
      <c r="M422" s="96"/>
      <c r="N422" s="1"/>
      <c r="O422" s="1"/>
      <c r="P422" s="1"/>
      <c r="Q422" s="1"/>
      <c r="R422" s="1"/>
      <c r="S422" s="1"/>
    </row>
    <row r="423" spans="1:19" x14ac:dyDescent="0.25">
      <c r="A423" s="1"/>
      <c r="B423" s="1"/>
      <c r="C423" s="1"/>
      <c r="D423" s="1"/>
      <c r="E423" s="1"/>
      <c r="F423" s="1"/>
      <c r="G423" s="1"/>
      <c r="H423" s="96"/>
      <c r="I423" s="97"/>
      <c r="J423" s="96"/>
      <c r="K423" s="96"/>
      <c r="L423" s="96"/>
      <c r="M423" s="96"/>
      <c r="N423" s="1"/>
      <c r="O423" s="1"/>
      <c r="P423" s="1"/>
      <c r="Q423" s="1"/>
      <c r="R423" s="1"/>
      <c r="S423" s="1"/>
    </row>
    <row r="424" spans="1:19" x14ac:dyDescent="0.25">
      <c r="A424" s="1"/>
      <c r="B424" s="1"/>
      <c r="C424" s="1"/>
      <c r="D424" s="1"/>
      <c r="E424" s="1"/>
      <c r="F424" s="1"/>
      <c r="G424" s="1"/>
      <c r="H424" s="96"/>
      <c r="I424" s="97"/>
      <c r="J424" s="96"/>
      <c r="K424" s="96"/>
      <c r="L424" s="96"/>
      <c r="M424" s="96"/>
      <c r="N424" s="1"/>
      <c r="O424" s="1"/>
      <c r="P424" s="1"/>
      <c r="Q424" s="1"/>
      <c r="R424" s="1"/>
      <c r="S424" s="1"/>
    </row>
    <row r="425" spans="1:19" x14ac:dyDescent="0.25">
      <c r="A425" s="1"/>
      <c r="B425" s="1"/>
      <c r="C425" s="1"/>
      <c r="D425" s="1"/>
      <c r="E425" s="1"/>
      <c r="F425" s="1"/>
      <c r="G425" s="1"/>
      <c r="H425" s="96"/>
      <c r="I425" s="97"/>
      <c r="J425" s="96"/>
      <c r="K425" s="96"/>
      <c r="L425" s="96"/>
      <c r="M425" s="96"/>
      <c r="N425" s="1"/>
      <c r="O425" s="1"/>
      <c r="P425" s="1"/>
      <c r="Q425" s="1"/>
      <c r="R425" s="1"/>
      <c r="S425" s="1"/>
    </row>
    <row r="426" spans="1:19" x14ac:dyDescent="0.25">
      <c r="A426" s="1"/>
      <c r="B426" s="1"/>
      <c r="C426" s="1"/>
      <c r="D426" s="1"/>
      <c r="E426" s="1"/>
      <c r="F426" s="1"/>
      <c r="G426" s="1"/>
      <c r="H426" s="96"/>
      <c r="I426" s="97"/>
      <c r="J426" s="96"/>
      <c r="K426" s="96"/>
      <c r="L426" s="96"/>
      <c r="M426" s="96"/>
      <c r="N426" s="1"/>
      <c r="O426" s="1"/>
      <c r="P426" s="1"/>
      <c r="Q426" s="1"/>
      <c r="R426" s="1"/>
      <c r="S426" s="1"/>
    </row>
    <row r="427" spans="1:19" x14ac:dyDescent="0.25">
      <c r="A427" s="1"/>
      <c r="B427" s="1"/>
      <c r="C427" s="1"/>
      <c r="D427" s="1"/>
      <c r="E427" s="1"/>
      <c r="F427" s="1"/>
      <c r="G427" s="1"/>
      <c r="H427" s="96"/>
      <c r="I427" s="97"/>
      <c r="J427" s="96"/>
      <c r="K427" s="96"/>
      <c r="L427" s="96"/>
      <c r="M427" s="96"/>
      <c r="N427" s="1"/>
      <c r="O427" s="1"/>
      <c r="P427" s="1"/>
      <c r="Q427" s="1"/>
      <c r="R427" s="1"/>
      <c r="S427" s="1"/>
    </row>
    <row r="428" spans="1:19" x14ac:dyDescent="0.25">
      <c r="A428" s="1"/>
      <c r="B428" s="1"/>
      <c r="C428" s="1"/>
      <c r="D428" s="1"/>
      <c r="E428" s="1"/>
      <c r="F428" s="1"/>
      <c r="G428" s="1"/>
      <c r="H428" s="96"/>
      <c r="I428" s="97"/>
      <c r="J428" s="96"/>
      <c r="K428" s="96"/>
      <c r="L428" s="96"/>
      <c r="M428" s="96"/>
      <c r="N428" s="1"/>
      <c r="O428" s="1"/>
      <c r="P428" s="1"/>
      <c r="Q428" s="1"/>
      <c r="R428" s="1"/>
      <c r="S428" s="1"/>
    </row>
    <row r="429" spans="1:19" x14ac:dyDescent="0.25">
      <c r="A429" s="1"/>
      <c r="B429" s="1"/>
      <c r="C429" s="1"/>
      <c r="D429" s="1"/>
      <c r="E429" s="1"/>
      <c r="F429" s="1"/>
      <c r="G429" s="1"/>
      <c r="H429" s="96"/>
      <c r="I429" s="97"/>
      <c r="J429" s="96"/>
      <c r="K429" s="96"/>
      <c r="L429" s="96"/>
      <c r="M429" s="96"/>
      <c r="N429" s="1"/>
      <c r="O429" s="1"/>
      <c r="P429" s="1"/>
      <c r="Q429" s="1"/>
      <c r="R429" s="1"/>
      <c r="S429" s="1"/>
    </row>
    <row r="430" spans="1:19" x14ac:dyDescent="0.25">
      <c r="A430" s="1"/>
      <c r="B430" s="1"/>
      <c r="C430" s="1"/>
      <c r="D430" s="1"/>
      <c r="E430" s="1"/>
      <c r="F430" s="1"/>
      <c r="G430" s="1"/>
      <c r="H430" s="96"/>
      <c r="I430" s="97"/>
      <c r="J430" s="96"/>
      <c r="K430" s="96"/>
      <c r="L430" s="96"/>
      <c r="M430" s="96"/>
      <c r="N430" s="1"/>
      <c r="O430" s="1"/>
      <c r="P430" s="1"/>
      <c r="Q430" s="1"/>
      <c r="R430" s="1"/>
      <c r="S430" s="1"/>
    </row>
    <row r="431" spans="1:19" x14ac:dyDescent="0.25">
      <c r="A431" s="1"/>
      <c r="B431" s="1"/>
      <c r="C431" s="1"/>
      <c r="D431" s="1"/>
      <c r="E431" s="1"/>
      <c r="F431" s="1"/>
      <c r="G431" s="1"/>
      <c r="H431" s="96"/>
      <c r="I431" s="97"/>
      <c r="J431" s="96"/>
      <c r="K431" s="96"/>
      <c r="L431" s="96"/>
      <c r="M431" s="96"/>
      <c r="N431" s="1"/>
      <c r="O431" s="1"/>
      <c r="P431" s="1"/>
      <c r="Q431" s="1"/>
      <c r="R431" s="1"/>
      <c r="S431" s="1"/>
    </row>
    <row r="432" spans="1:19" x14ac:dyDescent="0.25">
      <c r="A432" s="1"/>
      <c r="B432" s="1"/>
      <c r="C432" s="1"/>
      <c r="D432" s="1"/>
      <c r="E432" s="1"/>
      <c r="F432" s="1"/>
      <c r="G432" s="1"/>
      <c r="H432" s="96"/>
      <c r="I432" s="97"/>
      <c r="J432" s="96"/>
      <c r="K432" s="96"/>
      <c r="L432" s="96"/>
      <c r="M432" s="96"/>
      <c r="N432" s="1"/>
      <c r="O432" s="1"/>
      <c r="P432" s="1"/>
      <c r="Q432" s="1"/>
      <c r="R432" s="1"/>
      <c r="S432" s="1"/>
    </row>
    <row r="433" spans="1:19" x14ac:dyDescent="0.25">
      <c r="A433" s="1"/>
      <c r="B433" s="1"/>
      <c r="C433" s="1"/>
      <c r="D433" s="1"/>
      <c r="E433" s="1"/>
      <c r="F433" s="1"/>
      <c r="G433" s="1"/>
      <c r="H433" s="96"/>
      <c r="I433" s="97"/>
      <c r="J433" s="96"/>
      <c r="K433" s="96"/>
      <c r="L433" s="96"/>
      <c r="M433" s="96"/>
      <c r="N433" s="1"/>
      <c r="O433" s="1"/>
      <c r="P433" s="1"/>
      <c r="Q433" s="1"/>
      <c r="R433" s="1"/>
      <c r="S433" s="1"/>
    </row>
  </sheetData>
  <autoFilter ref="A5:M233">
    <filterColumn colId="7">
      <customFilters>
        <customFilter operator="notEqual" val=" "/>
      </customFilters>
    </filterColumn>
  </autoFilter>
  <mergeCells count="70">
    <mergeCell ref="F227:G227"/>
    <mergeCell ref="F232:G232"/>
    <mergeCell ref="B1:L1"/>
    <mergeCell ref="B2:L2"/>
    <mergeCell ref="F205:G205"/>
    <mergeCell ref="E207:G207"/>
    <mergeCell ref="F208:G208"/>
    <mergeCell ref="F214:G214"/>
    <mergeCell ref="F221:G221"/>
    <mergeCell ref="E226:G226"/>
    <mergeCell ref="F179:G179"/>
    <mergeCell ref="F181:G181"/>
    <mergeCell ref="E186:G186"/>
    <mergeCell ref="F187:G187"/>
    <mergeCell ref="F201:G201"/>
    <mergeCell ref="F203:G203"/>
    <mergeCell ref="E166:G166"/>
    <mergeCell ref="F167:G167"/>
    <mergeCell ref="F169:G169"/>
    <mergeCell ref="F172:G172"/>
    <mergeCell ref="E176:G176"/>
    <mergeCell ref="F177:G177"/>
    <mergeCell ref="F153:G153"/>
    <mergeCell ref="F155:G155"/>
    <mergeCell ref="E157:G157"/>
    <mergeCell ref="F158:G158"/>
    <mergeCell ref="E163:G163"/>
    <mergeCell ref="F164:G164"/>
    <mergeCell ref="F132:G132"/>
    <mergeCell ref="F137:G137"/>
    <mergeCell ref="F141:G141"/>
    <mergeCell ref="D144:G144"/>
    <mergeCell ref="E145:G145"/>
    <mergeCell ref="F146:G146"/>
    <mergeCell ref="F109:G109"/>
    <mergeCell ref="F111:G111"/>
    <mergeCell ref="F116:G116"/>
    <mergeCell ref="E120:G120"/>
    <mergeCell ref="F121:G121"/>
    <mergeCell ref="F125:G125"/>
    <mergeCell ref="F82:G82"/>
    <mergeCell ref="F89:G89"/>
    <mergeCell ref="E92:G92"/>
    <mergeCell ref="F93:G93"/>
    <mergeCell ref="F98:G98"/>
    <mergeCell ref="F105:G105"/>
    <mergeCell ref="F63:G63"/>
    <mergeCell ref="F66:G66"/>
    <mergeCell ref="F73:G73"/>
    <mergeCell ref="F76:G76"/>
    <mergeCell ref="F79:G79"/>
    <mergeCell ref="E81:G81"/>
    <mergeCell ref="F41:G41"/>
    <mergeCell ref="E44:G44"/>
    <mergeCell ref="F45:G45"/>
    <mergeCell ref="F55:G55"/>
    <mergeCell ref="E58:G58"/>
    <mergeCell ref="F59:G59"/>
    <mergeCell ref="F17:G17"/>
    <mergeCell ref="F22:G22"/>
    <mergeCell ref="E25:G25"/>
    <mergeCell ref="F26:G26"/>
    <mergeCell ref="E29:G29"/>
    <mergeCell ref="F30:G30"/>
    <mergeCell ref="B4:G4"/>
    <mergeCell ref="C6:G6"/>
    <mergeCell ref="D7:G7"/>
    <mergeCell ref="E8:G8"/>
    <mergeCell ref="F9:G9"/>
    <mergeCell ref="F13:G13"/>
  </mergeCells>
  <dataValidations count="5">
    <dataValidation type="list" allowBlank="1" showErrorMessage="1" sqref="K11:K12 K15 K18 K21 K23:K24 K42:K43 K49:K50 K52:K53 K62 K64:K65 K67:K69 K72 K74 K77 K83:K88 K90 K100:K102 K104 K106 K110 K112 K115 K123:K124 K126:K131 K134:K135 K140 K142 K156 K168 K202 K204 K206 K228 K233">
      <formula1>"A,B,C,D"</formula1>
    </dataValidation>
    <dataValidation type="list" allowBlank="1" showErrorMessage="1" sqref="K10 K16 K19:K20 K27:K28 K31:K40 K46:K48 K51 K54 K57 K60:K61 K75 K94 K99 K103 K107 K114 K118:K119 K136 K139 K143 K159 K165 K170:K171 K178 K180">
      <formula1>"A,B,C"</formula1>
    </dataValidation>
    <dataValidation type="list" allowBlank="1" showErrorMessage="1" sqref="K14 K56 K80 K95:K97 K108 K113 K117">
      <formula1>"Ya,Tidak"</formula1>
    </dataValidation>
    <dataValidation type="decimal" operator="greaterThanOrEqual" allowBlank="1" showErrorMessage="1" sqref="K161:K162 K183:K185 K190:K191 K193:K194 K196:K197 K199:K200 K211:K213 K217:K220 K223:K225 K230:K231">
      <formula1>0</formula1>
    </dataValidation>
    <dataValidation type="list" allowBlank="1" showErrorMessage="1" sqref="K70:K71 K78 K91 K122 K133 K138 K154 K173:K175">
      <formula1>"A,B,C,D,E"</formula1>
    </dataValidation>
  </dataValidations>
  <pageMargins left="0.70866141732283472" right="0.70866141732283472" top="0.74803149606299213" bottom="0.74803149606299213"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RekapItkott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2022-09-29T07:30:04Z</dcterms:created>
  <dcterms:modified xsi:type="dcterms:W3CDTF">2022-09-29T07:33:32Z</dcterms:modified>
</cp:coreProperties>
</file>